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220" windowHeight="7620" firstSheet="1" activeTab="1"/>
  </bookViews>
  <sheets>
    <sheet name="leány" sheetId="1" state="hidden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'Be'!$A$27:$L$34</definedName>
    <definedName name="hfut">'leány'!$D$2:$F$302</definedName>
    <definedName name="kisl">'leány'!$I$2:$J$302</definedName>
    <definedName name="_xlnm.Print_Area" localSheetId="1">'Be'!$A$1:$N$245</definedName>
    <definedName name="pont">'[1]Beírás'!#REF!</definedName>
    <definedName name="rfut">'leány'!$B$2:$F$302</definedName>
    <definedName name="súly">'leány'!$H$2:$J$302</definedName>
    <definedName name="távol">'leány'!$G$2:$J$302</definedName>
  </definedNames>
  <calcPr fullCalcOnLoad="1"/>
</workbook>
</file>

<file path=xl/sharedStrings.xml><?xml version="1.0" encoding="utf-8"?>
<sst xmlns="http://schemas.openxmlformats.org/spreadsheetml/2006/main" count="450" uniqueCount="237">
  <si>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</si>
  <si>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</si>
  <si>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</si>
  <si>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</si>
  <si>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</si>
  <si>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</si>
  <si>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</si>
  <si>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</si>
  <si>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</si>
  <si>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</si>
  <si>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</si>
  <si>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</si>
  <si>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</si>
  <si>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</si>
  <si>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</si>
  <si>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</si>
  <si>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</si>
  <si>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</si>
  <si>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</si>
  <si>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</si>
  <si>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</si>
  <si>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</si>
  <si>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</si>
  <si>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</si>
  <si>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</si>
  <si>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</si>
  <si>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</si>
  <si>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</si>
  <si>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</si>
  <si>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</si>
  <si>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</si>
  <si>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</si>
  <si>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</si>
  <si>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</si>
  <si>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</si>
  <si>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</si>
  <si>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</si>
  <si>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</si>
  <si>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</si>
  <si>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</si>
  <si>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</si>
  <si>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</si>
  <si>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</si>
  <si>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</si>
  <si>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</si>
  <si>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</si>
  <si>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</si>
  <si>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</si>
  <si>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</si>
  <si>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</si>
  <si>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</si>
  <si>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</si>
  <si>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</si>
  <si>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</si>
  <si>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</si>
  <si>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</si>
  <si>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</si>
  <si>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</si>
  <si>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</si>
  <si>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</si>
  <si>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</si>
  <si>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</si>
  <si>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</si>
  <si>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</si>
  <si>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</si>
  <si>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</si>
  <si>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</si>
  <si>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</si>
  <si>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</si>
  <si>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</si>
  <si>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</si>
  <si>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</si>
  <si>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</si>
  <si>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</si>
  <si>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</si>
  <si>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</si>
  <si>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</si>
  <si>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</si>
  <si>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</si>
  <si>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</si>
  <si>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</si>
  <si>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</si>
  <si>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</si>
  <si>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</si>
  <si>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</si>
  <si>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</si>
  <si>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</si>
  <si>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</si>
  <si>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</si>
  <si>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</si>
  <si>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</si>
  <si>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</si>
  <si>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</si>
  <si>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</si>
  <si>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</si>
  <si>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</si>
  <si>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</si>
  <si>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</si>
  <si>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</si>
  <si>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</si>
  <si>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</si>
  <si>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</si>
  <si>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</si>
  <si>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</si>
  <si>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</si>
  <si>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</si>
  <si>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</si>
  <si>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</si>
  <si>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</si>
  <si>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</si>
  <si>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</si>
  <si>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</si>
  <si>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</si>
  <si>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</si>
  <si>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</si>
  <si>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</si>
  <si>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</si>
  <si>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</si>
  <si>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</si>
  <si>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</si>
  <si>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</si>
  <si>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</si>
  <si>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</si>
  <si>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</si>
  <si>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</si>
  <si>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</si>
  <si>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</si>
  <si>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</si>
  <si>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</si>
  <si>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</si>
  <si>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</si>
  <si>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</si>
  <si>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</si>
  <si>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</si>
  <si>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</si>
  <si>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</si>
  <si>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</si>
  <si>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</si>
  <si>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</si>
  <si>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</si>
  <si>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</si>
  <si>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</si>
  <si>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</si>
  <si>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</si>
  <si>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</si>
  <si>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</si>
  <si>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</si>
  <si>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</si>
  <si>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</si>
  <si>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</si>
  <si>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</si>
  <si>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</si>
  <si>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</si>
  <si>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</si>
  <si>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</si>
  <si>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</si>
  <si>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</si>
  <si>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</si>
  <si>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</si>
  <si>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</si>
  <si>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</si>
  <si>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</si>
  <si>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</si>
  <si>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</si>
  <si>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</si>
  <si>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</si>
  <si>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</si>
  <si>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</si>
  <si>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600 m</t>
  </si>
  <si>
    <t>800 m</t>
  </si>
  <si>
    <t>p</t>
  </si>
  <si>
    <t>Összp</t>
  </si>
  <si>
    <t>Szév</t>
  </si>
  <si>
    <t>T</t>
  </si>
  <si>
    <t>kisl</t>
  </si>
  <si>
    <t>Ssz</t>
  </si>
  <si>
    <t>61 m</t>
  </si>
  <si>
    <t>60m</t>
  </si>
  <si>
    <t xml:space="preserve">III. korcsoport LEÁNY Összetett verseny </t>
  </si>
  <si>
    <t>III. korcsoport LEÁNY EGYÉNI végeredmény ( Rendezés Ctrl + q )</t>
  </si>
  <si>
    <t>III. korcsoport LEÁNY CSAPAT verseny ( Rendezés Ctrl + w )</t>
  </si>
  <si>
    <t>Busa Anna Dorina</t>
  </si>
  <si>
    <t xml:space="preserve">Dömény Kitti Katalin </t>
  </si>
  <si>
    <t>Orsós Zsuzsanna</t>
  </si>
  <si>
    <t>Stocker Katalin</t>
  </si>
  <si>
    <t>Szabó Alexa</t>
  </si>
  <si>
    <t>Unti Zita</t>
  </si>
  <si>
    <t>Bonyhád, PSEG</t>
  </si>
  <si>
    <t>Bonyhád, BÁI</t>
  </si>
  <si>
    <t>Nyisztor Luca Lia</t>
  </si>
  <si>
    <t>Nyers Ramóna</t>
  </si>
  <si>
    <t>Péter Dalma</t>
  </si>
  <si>
    <t>Szőke Hédi</t>
  </si>
  <si>
    <t>Zemán Zóra Zoé</t>
  </si>
  <si>
    <t>Badacsonyi Edina</t>
  </si>
  <si>
    <t>Bencze Petra</t>
  </si>
  <si>
    <t>Daradics Emma</t>
  </si>
  <si>
    <t>Dobrovolni Emma</t>
  </si>
  <si>
    <t>Gányi Csenge</t>
  </si>
  <si>
    <t>Szekszárd, Baka</t>
  </si>
  <si>
    <t>Szekszárd, Dienes</t>
  </si>
  <si>
    <t>Doszpod Anna</t>
  </si>
  <si>
    <t>Csizmadia Hanna</t>
  </si>
  <si>
    <t>Simon Boglárka</t>
  </si>
  <si>
    <t>Csibi Patrícia</t>
  </si>
  <si>
    <t>Domokos Ditta</t>
  </si>
  <si>
    <t>Zsók Adrienn</t>
  </si>
  <si>
    <t>Várszegi Míra</t>
  </si>
  <si>
    <t>Várdomb-Alsónána</t>
  </si>
  <si>
    <t>Bosnyák Petra</t>
  </si>
  <si>
    <t>Csontos Zsófia</t>
  </si>
  <si>
    <t>Kiss Kata Ramóna</t>
  </si>
  <si>
    <t>Panghy Szonja</t>
  </si>
  <si>
    <t>Radu Patricia</t>
  </si>
  <si>
    <t>Zomba</t>
  </si>
  <si>
    <t>Fábián Tünde Boglárka</t>
  </si>
  <si>
    <t>Kósa Zsófia</t>
  </si>
  <si>
    <t>Kiss Riana Zoé</t>
  </si>
  <si>
    <t>Varga Emma</t>
  </si>
  <si>
    <t>Fábián Noémi</t>
  </si>
  <si>
    <t>Posta Dorottya</t>
  </si>
  <si>
    <t>Lambert Viola</t>
  </si>
  <si>
    <t>Barabás Liliána</t>
  </si>
  <si>
    <t xml:space="preserve">Töttős Eszter </t>
  </si>
  <si>
    <t>Kiss Kata</t>
  </si>
  <si>
    <t>Schumacher Stefánia</t>
  </si>
  <si>
    <t>Szalay Zóra</t>
  </si>
  <si>
    <t>Dunaföldvár</t>
  </si>
  <si>
    <t>Berki Andrea</t>
  </si>
  <si>
    <t>Futó Erzsébet Zsuzsanna</t>
  </si>
  <si>
    <t>Gung Zolna</t>
  </si>
  <si>
    <t>Juhász Nikoletta</t>
  </si>
  <si>
    <t>Kőszegi-Kövér Anna</t>
  </si>
  <si>
    <t>Tajti Velmira Amina</t>
  </si>
  <si>
    <t>Dombóvár, Szt Orsolya</t>
  </si>
  <si>
    <t>Dombóvár, Szt. Orsolya</t>
  </si>
  <si>
    <t>Pataki Nikolett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</si>
</sst>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>
      <alignment/>
      <protection/>
    </xf>
    <xf numFmtId="164" fontId="4" fillId="0" borderId="0" xfId="54" applyNumberFormat="1" applyFont="1">
      <alignment/>
      <protection/>
    </xf>
    <xf numFmtId="2" fontId="4" fillId="0" borderId="0" xfId="54" applyNumberFormat="1" applyFont="1">
      <alignment/>
      <protection/>
    </xf>
    <xf numFmtId="0" fontId="5" fillId="0" borderId="0" xfId="53">
      <alignment/>
      <protection/>
    </xf>
    <xf numFmtId="0" fontId="6" fillId="0" borderId="10" xfId="54" applyFont="1" applyBorder="1" applyAlignment="1">
      <alignment horizontal="right"/>
      <protection/>
    </xf>
    <xf numFmtId="0" fontId="6" fillId="0" borderId="10" xfId="53" applyFont="1" applyBorder="1" applyAlignment="1">
      <alignment horizontal="right"/>
      <protection/>
    </xf>
    <xf numFmtId="1" fontId="6" fillId="0" borderId="10" xfId="53" applyNumberFormat="1" applyFont="1" applyBorder="1" applyAlignment="1">
      <alignment horizontal="right"/>
      <protection/>
    </xf>
    <xf numFmtId="0" fontId="7" fillId="0" borderId="10" xfId="54" applyFont="1" applyBorder="1" applyAlignment="1">
      <alignment horizontal="right"/>
      <protection/>
    </xf>
    <xf numFmtId="164" fontId="7" fillId="0" borderId="10" xfId="53" applyNumberFormat="1" applyFont="1" applyBorder="1">
      <alignment/>
      <protection/>
    </xf>
    <xf numFmtId="165" fontId="4" fillId="0" borderId="0" xfId="54" applyNumberFormat="1" applyFont="1">
      <alignment/>
      <protection/>
    </xf>
    <xf numFmtId="2" fontId="7" fillId="0" borderId="10" xfId="53" applyNumberFormat="1" applyFont="1" applyBorder="1">
      <alignment/>
      <protection/>
    </xf>
    <xf numFmtId="166" fontId="7" fillId="0" borderId="10" xfId="54" applyNumberFormat="1" applyFont="1" applyBorder="1" applyAlignment="1">
      <alignment horizontal="right"/>
      <protection/>
    </xf>
    <xf numFmtId="0" fontId="7" fillId="0" borderId="10" xfId="54" applyFont="1" applyBorder="1" applyAlignment="1">
      <alignment horizontal="right"/>
      <protection/>
    </xf>
    <xf numFmtId="4" fontId="7" fillId="0" borderId="10" xfId="53" applyNumberFormat="1" applyFont="1" applyBorder="1" applyAlignment="1">
      <alignment horizontal="right"/>
      <protection/>
    </xf>
    <xf numFmtId="1" fontId="7" fillId="0" borderId="10" xfId="53" applyNumberFormat="1" applyFont="1" applyBorder="1" applyAlignment="1">
      <alignment horizontal="right"/>
      <protection/>
    </xf>
    <xf numFmtId="0" fontId="6" fillId="0" borderId="10" xfId="54" applyFont="1" applyBorder="1" applyAlignment="1">
      <alignment horizontal="right"/>
      <protection/>
    </xf>
    <xf numFmtId="2" fontId="6" fillId="0" borderId="10" xfId="53" applyNumberFormat="1" applyFont="1" applyBorder="1">
      <alignment/>
      <protection/>
    </xf>
    <xf numFmtId="1" fontId="6" fillId="0" borderId="10" xfId="53" applyNumberFormat="1" applyFont="1" applyBorder="1">
      <alignment/>
      <protection/>
    </xf>
    <xf numFmtId="164" fontId="6" fillId="0" borderId="10" xfId="53" applyNumberFormat="1" applyFont="1" applyBorder="1">
      <alignment/>
      <protection/>
    </xf>
    <xf numFmtId="1" fontId="7" fillId="0" borderId="10" xfId="53" applyNumberFormat="1" applyFont="1" applyBorder="1">
      <alignment/>
      <protection/>
    </xf>
    <xf numFmtId="164" fontId="7" fillId="0" borderId="10" xfId="53" applyNumberFormat="1" applyFont="1" applyBorder="1" applyAlignment="1">
      <alignment horizontal="right"/>
      <protection/>
    </xf>
    <xf numFmtId="2" fontId="7" fillId="0" borderId="10" xfId="53" applyNumberFormat="1" applyFont="1" applyBorder="1" applyAlignment="1">
      <alignment horizontal="right"/>
      <protection/>
    </xf>
    <xf numFmtId="164" fontId="6" fillId="0" borderId="10" xfId="53" applyNumberFormat="1" applyFont="1" applyBorder="1" applyAlignment="1">
      <alignment horizontal="right"/>
      <protection/>
    </xf>
    <xf numFmtId="49" fontId="6" fillId="0" borderId="10" xfId="54" applyNumberFormat="1" applyFont="1" applyBorder="1" applyAlignment="1">
      <alignment horizontal="right"/>
      <protection/>
    </xf>
    <xf numFmtId="1" fontId="6" fillId="0" borderId="10" xfId="54" applyNumberFormat="1" applyFont="1" applyBorder="1" applyAlignment="1">
      <alignment horizontal="right"/>
      <protection/>
    </xf>
    <xf numFmtId="2" fontId="8" fillId="0" borderId="0" xfId="54" applyNumberFormat="1" applyFont="1" applyAlignment="1">
      <alignment horizontal="center"/>
      <protection/>
    </xf>
    <xf numFmtId="2" fontId="6" fillId="0" borderId="10" xfId="54" applyNumberFormat="1" applyFont="1" applyBorder="1" applyAlignment="1">
      <alignment horizontal="right"/>
      <protection/>
    </xf>
    <xf numFmtId="0" fontId="10" fillId="0" borderId="11" xfId="0" applyFont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7" xfId="0" applyFont="1" applyBorder="1" applyAlignment="1">
      <alignment horizontal="center"/>
    </xf>
    <xf numFmtId="167" fontId="11" fillId="0" borderId="17" xfId="0" applyNumberFormat="1" applyFont="1" applyBorder="1" applyAlignment="1">
      <alignment horizontal="right" vertical="center"/>
    </xf>
    <xf numFmtId="169" fontId="25" fillId="0" borderId="17" xfId="0" applyNumberFormat="1" applyFont="1" applyBorder="1" applyAlignment="1">
      <alignment/>
    </xf>
    <xf numFmtId="169" fontId="25" fillId="0" borderId="11" xfId="0" applyNumberFormat="1" applyFont="1" applyBorder="1" applyAlignment="1">
      <alignment/>
    </xf>
    <xf numFmtId="169" fontId="25" fillId="0" borderId="12" xfId="0" applyNumberFormat="1" applyFont="1" applyBorder="1" applyAlignment="1">
      <alignment/>
    </xf>
    <xf numFmtId="169" fontId="25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2" fontId="1" fillId="3" borderId="17" xfId="0" applyNumberFormat="1" applyFont="1" applyFill="1" applyBorder="1" applyAlignment="1" applyProtection="1">
      <alignment horizontal="center" vertical="top"/>
      <protection locked="0"/>
    </xf>
    <xf numFmtId="0" fontId="0" fillId="3" borderId="21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22" xfId="0" applyFill="1" applyBorder="1" applyAlignment="1" applyProtection="1">
      <alignment/>
      <protection locked="0"/>
    </xf>
    <xf numFmtId="2" fontId="1" fillId="3" borderId="12" xfId="0" applyNumberFormat="1" applyFont="1" applyFill="1" applyBorder="1" applyAlignment="1" applyProtection="1">
      <alignment horizontal="center" vertical="top"/>
      <protection locked="0"/>
    </xf>
    <xf numFmtId="168" fontId="1" fillId="3" borderId="17" xfId="0" applyNumberFormat="1" applyFont="1" applyFill="1" applyBorder="1" applyAlignment="1" applyProtection="1">
      <alignment horizontal="center" vertical="top"/>
      <protection locked="0"/>
    </xf>
    <xf numFmtId="168" fontId="1" fillId="3" borderId="11" xfId="0" applyNumberFormat="1" applyFont="1" applyFill="1" applyBorder="1" applyAlignment="1" applyProtection="1">
      <alignment horizontal="center" vertical="top"/>
      <protection locked="0"/>
    </xf>
    <xf numFmtId="168" fontId="1" fillId="3" borderId="12" xfId="0" applyNumberFormat="1" applyFont="1" applyFill="1" applyBorder="1" applyAlignment="1" applyProtection="1">
      <alignment horizontal="center" vertical="top"/>
      <protection locked="0"/>
    </xf>
    <xf numFmtId="0" fontId="0" fillId="3" borderId="23" xfId="0" applyFill="1" applyBorder="1" applyAlignment="1" applyProtection="1">
      <alignment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2" fontId="0" fillId="3" borderId="11" xfId="0" applyNumberFormat="1" applyFill="1" applyBorder="1" applyAlignment="1" applyProtection="1">
      <alignment horizontal="center" vertical="top"/>
      <protection locked="0"/>
    </xf>
    <xf numFmtId="2" fontId="0" fillId="3" borderId="11" xfId="0" applyNumberFormat="1" applyFill="1" applyBorder="1" applyAlignment="1" applyProtection="1">
      <alignment/>
      <protection locked="0"/>
    </xf>
    <xf numFmtId="2" fontId="0" fillId="3" borderId="12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1" fillId="3" borderId="24" xfId="0" applyFont="1" applyFill="1" applyBorder="1" applyAlignment="1" applyProtection="1">
      <alignment horizontal="left" vertic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 vertical="top"/>
      <protection locked="0"/>
    </xf>
    <xf numFmtId="0" fontId="19" fillId="20" borderId="0" xfId="0" applyFont="1" applyFill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5" fillId="0" borderId="25" xfId="0" applyFont="1" applyBorder="1" applyAlignment="1">
      <alignment/>
    </xf>
    <xf numFmtId="0" fontId="18" fillId="0" borderId="25" xfId="0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top"/>
    </xf>
    <xf numFmtId="0" fontId="17" fillId="0" borderId="25" xfId="0" applyFont="1" applyBorder="1" applyAlignment="1">
      <alignment horizontal="right"/>
    </xf>
    <xf numFmtId="168" fontId="16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13" fillId="2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right"/>
    </xf>
    <xf numFmtId="168" fontId="16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center"/>
    </xf>
    <xf numFmtId="0" fontId="13" fillId="20" borderId="26" xfId="0" applyFont="1" applyFill="1" applyBorder="1" applyAlignment="1">
      <alignment horizontal="right" vertical="center"/>
    </xf>
    <xf numFmtId="0" fontId="15" fillId="0" borderId="26" xfId="0" applyFont="1" applyBorder="1" applyAlignment="1">
      <alignment/>
    </xf>
    <xf numFmtId="0" fontId="18" fillId="0" borderId="26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top"/>
    </xf>
    <xf numFmtId="0" fontId="17" fillId="0" borderId="26" xfId="0" applyFont="1" applyBorder="1" applyAlignment="1">
      <alignment horizontal="right"/>
    </xf>
    <xf numFmtId="168" fontId="16" fillId="0" borderId="26" xfId="0" applyNumberFormat="1" applyFont="1" applyBorder="1" applyAlignment="1">
      <alignment horizontal="right" vertical="center"/>
    </xf>
    <xf numFmtId="167" fontId="21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22" fillId="0" borderId="26" xfId="0" applyFont="1" applyBorder="1" applyAlignment="1">
      <alignment vertical="top" wrapText="1"/>
    </xf>
    <xf numFmtId="0" fontId="0" fillId="20" borderId="0" xfId="0" applyFill="1" applyAlignment="1">
      <alignment/>
    </xf>
    <xf numFmtId="0" fontId="0" fillId="20" borderId="0" xfId="0" applyFill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vertical="top" wrapText="1"/>
    </xf>
    <xf numFmtId="167" fontId="24" fillId="0" borderId="27" xfId="0" applyNumberFormat="1" applyFont="1" applyBorder="1" applyAlignment="1">
      <alignment vertical="center"/>
    </xf>
    <xf numFmtId="0" fontId="28" fillId="20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2" fontId="0" fillId="0" borderId="0" xfId="0" applyNumberFormat="1" applyAlignment="1" applyProtection="1">
      <alignment/>
      <protection locked="0"/>
    </xf>
    <xf numFmtId="0" fontId="22" fillId="0" borderId="25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3" borderId="28" xfId="0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0" fontId="26" fillId="0" borderId="32" xfId="0" applyNumberFormat="1" applyFont="1" applyBorder="1" applyAlignment="1">
      <alignment horizontal="center" vertical="center"/>
    </xf>
    <xf numFmtId="170" fontId="26" fillId="0" borderId="33" xfId="0" applyNumberFormat="1" applyFont="1" applyBorder="1" applyAlignment="1">
      <alignment horizontal="center" vertical="center"/>
    </xf>
    <xf numFmtId="170" fontId="26" fillId="0" borderId="34" xfId="0" applyNumberFormat="1" applyFont="1" applyBorder="1" applyAlignment="1">
      <alignment horizontal="center" vertical="center"/>
    </xf>
    <xf numFmtId="170" fontId="26" fillId="0" borderId="35" xfId="0" applyNumberFormat="1" applyFont="1" applyBorder="1" applyAlignment="1">
      <alignment horizontal="center" vertical="center"/>
    </xf>
    <xf numFmtId="167" fontId="11" fillId="0" borderId="34" xfId="0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7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3" borderId="36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37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16</xdr:col>
      <xdr:colOff>85725</xdr:colOff>
      <xdr:row>6</xdr:row>
      <xdr:rowOff>85725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9620250" y="390525"/>
          <a:ext cx="1304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     9,45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 m:     0:57,34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O302"/>
  <sheetViews>
    <sheetView zoomScalePageLayoutView="0" workbookViewId="0" topLeftCell="A286">
      <selection activeCell="N9" sqref="N9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6" t="s">
        <v>176</v>
      </c>
      <c r="C1" s="29" t="s">
        <v>177</v>
      </c>
      <c r="D1" s="28" t="s">
        <v>13</v>
      </c>
      <c r="E1" s="25" t="s">
        <v>169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5" ht="12.75">
      <c r="B2" s="7">
        <v>6.89</v>
      </c>
      <c r="C2" s="8">
        <v>6.9</v>
      </c>
      <c r="D2" s="12">
        <v>0.0010266203703703702</v>
      </c>
      <c r="E2" s="25">
        <v>0.0010300925925925926</v>
      </c>
      <c r="F2" s="7">
        <v>300</v>
      </c>
      <c r="G2" s="5">
        <f aca="true" t="shared" si="0" ref="G2:G65">O2/100</f>
        <v>1.8</v>
      </c>
      <c r="H2" s="13">
        <v>3</v>
      </c>
      <c r="I2" s="13">
        <v>4</v>
      </c>
      <c r="J2" s="10">
        <v>0</v>
      </c>
      <c r="O2" s="22">
        <v>180</v>
      </c>
    </row>
    <row r="3" spans="2:15" ht="12.75">
      <c r="B3" s="14">
        <v>6.9051</v>
      </c>
      <c r="C3" s="24">
        <v>6.91800000000001</v>
      </c>
      <c r="D3" s="12">
        <v>0.0010301535925925926</v>
      </c>
      <c r="E3" s="23">
        <v>0.0010326388888888896</v>
      </c>
      <c r="F3" s="15">
        <v>299</v>
      </c>
      <c r="G3" s="5">
        <f t="shared" si="0"/>
        <v>1.82</v>
      </c>
      <c r="H3" s="13">
        <v>3.05</v>
      </c>
      <c r="I3" s="13">
        <v>4.28</v>
      </c>
      <c r="J3" s="10">
        <v>1</v>
      </c>
      <c r="O3" s="22">
        <v>182</v>
      </c>
    </row>
    <row r="4" spans="2:15" ht="12.75">
      <c r="B4" s="14">
        <v>6.92310000000001</v>
      </c>
      <c r="C4" s="24">
        <v>6.93600000000001</v>
      </c>
      <c r="D4" s="12">
        <v>0.0010326998888888896</v>
      </c>
      <c r="E4" s="23">
        <v>0.0010351851851851859</v>
      </c>
      <c r="F4" s="15">
        <v>298</v>
      </c>
      <c r="G4" s="5">
        <f t="shared" si="0"/>
        <v>1.84</v>
      </c>
      <c r="H4" s="13">
        <v>3.1</v>
      </c>
      <c r="I4" s="13">
        <v>4.56</v>
      </c>
      <c r="J4" s="10">
        <v>2</v>
      </c>
      <c r="O4" s="22">
        <v>184</v>
      </c>
    </row>
    <row r="5" spans="2:15" ht="12.75">
      <c r="B5" s="14">
        <v>6.941100000000009</v>
      </c>
      <c r="C5" s="24">
        <v>6.9540000000000095</v>
      </c>
      <c r="D5" s="12">
        <v>0.0010352461851851858</v>
      </c>
      <c r="E5" s="23">
        <v>0.0010377314814814821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O5" s="22">
        <v>186</v>
      </c>
    </row>
    <row r="6" spans="2:15" ht="12.75">
      <c r="B6" s="14">
        <v>6.959100000000009</v>
      </c>
      <c r="C6" s="24">
        <v>6.972000000000009</v>
      </c>
      <c r="D6" s="12">
        <v>0.0010377924814814821</v>
      </c>
      <c r="E6" s="23">
        <v>0.0010402777777777784</v>
      </c>
      <c r="F6" s="15">
        <v>296</v>
      </c>
      <c r="G6" s="5">
        <f t="shared" si="0"/>
        <v>1.87</v>
      </c>
      <c r="H6" s="13">
        <v>3.19</v>
      </c>
      <c r="I6" s="13">
        <v>5.11</v>
      </c>
      <c r="J6" s="10">
        <v>4</v>
      </c>
      <c r="O6" s="22">
        <v>187</v>
      </c>
    </row>
    <row r="7" spans="2:15" ht="12.75">
      <c r="B7" s="14">
        <v>6.977100000000009</v>
      </c>
      <c r="C7" s="24">
        <v>6.990000000000009</v>
      </c>
      <c r="D7" s="12">
        <v>0.0010403387777777784</v>
      </c>
      <c r="E7" s="23">
        <v>0.0010428240740740747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O7" s="22">
        <v>189</v>
      </c>
    </row>
    <row r="8" spans="2:15" ht="12.75">
      <c r="B8" s="14">
        <v>6.995100000000009</v>
      </c>
      <c r="C8" s="24">
        <v>7.008000000000009</v>
      </c>
      <c r="D8" s="12">
        <v>0.0010428850740740747</v>
      </c>
      <c r="E8" s="23">
        <v>0.001045370370370371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O8" s="22">
        <v>191</v>
      </c>
    </row>
    <row r="9" spans="2:15" ht="12.75">
      <c r="B9" s="14">
        <v>7.0131000000000085</v>
      </c>
      <c r="C9" s="24">
        <v>7.026000000000009</v>
      </c>
      <c r="D9" s="12">
        <v>0.001045431370370371</v>
      </c>
      <c r="E9" s="23">
        <v>0.0010479166666666673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O9" s="22">
        <v>193</v>
      </c>
    </row>
    <row r="10" spans="2:15" ht="12.75">
      <c r="B10" s="14">
        <v>7.031100000000008</v>
      </c>
      <c r="C10" s="24">
        <v>7.0440000000000085</v>
      </c>
      <c r="D10" s="12">
        <v>0.0010479776666666672</v>
      </c>
      <c r="E10" s="23">
        <v>0.0010504629629629635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O10" s="22">
        <v>195</v>
      </c>
    </row>
    <row r="11" spans="2:15" ht="12.75">
      <c r="B11" s="14">
        <v>7.049100000000008</v>
      </c>
      <c r="C11" s="24">
        <v>7.062000000000008</v>
      </c>
      <c r="D11" s="12">
        <v>0.0010505239629629635</v>
      </c>
      <c r="E11" s="23">
        <v>0.0010530092592592598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O11" s="22">
        <v>197</v>
      </c>
    </row>
    <row r="12" spans="2:15" ht="12.75">
      <c r="B12" s="14">
        <v>7.067100000000008</v>
      </c>
      <c r="C12" s="24">
        <v>7.080000000000008</v>
      </c>
      <c r="D12" s="12">
        <v>0.0010530702592592598</v>
      </c>
      <c r="E12" s="23">
        <v>0.001055555555555556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O12" s="22">
        <v>199</v>
      </c>
    </row>
    <row r="13" spans="2:15" ht="12.75">
      <c r="B13" s="14">
        <v>7.085100000000008</v>
      </c>
      <c r="C13" s="24">
        <v>7.098000000000008</v>
      </c>
      <c r="D13" s="12">
        <v>0.001055616555555556</v>
      </c>
      <c r="E13" s="23">
        <v>0.0010581018518518524</v>
      </c>
      <c r="F13" s="15">
        <v>289</v>
      </c>
      <c r="G13" s="5">
        <f t="shared" si="0"/>
        <v>2.01</v>
      </c>
      <c r="H13" s="13">
        <v>3.53</v>
      </c>
      <c r="I13" s="13">
        <v>7.06</v>
      </c>
      <c r="J13" s="10">
        <v>11</v>
      </c>
      <c r="O13" s="22">
        <v>201</v>
      </c>
    </row>
    <row r="14" spans="2:15" ht="12.75">
      <c r="B14" s="14">
        <v>7.1031000000000075</v>
      </c>
      <c r="C14" s="24">
        <v>7.116000000000008</v>
      </c>
      <c r="D14" s="12">
        <v>0.0010581628518518524</v>
      </c>
      <c r="E14" s="23">
        <v>0.0010606481481481487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O14" s="22">
        <v>202</v>
      </c>
    </row>
    <row r="15" spans="2:15" ht="12.75">
      <c r="B15" s="14">
        <v>7.121100000000007</v>
      </c>
      <c r="C15" s="24">
        <v>7.1340000000000074</v>
      </c>
      <c r="D15" s="12">
        <v>0.0010607091481481487</v>
      </c>
      <c r="E15" s="23">
        <v>0.001063194444444445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O15" s="22">
        <v>204</v>
      </c>
    </row>
    <row r="16" spans="2:15" ht="12.75">
      <c r="B16" s="14">
        <v>7.139100000000007</v>
      </c>
      <c r="C16" s="24">
        <v>7.152000000000007</v>
      </c>
      <c r="D16" s="12">
        <v>0.001063255444444445</v>
      </c>
      <c r="E16" s="23">
        <v>0.0010657407407407412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O16" s="22">
        <v>206</v>
      </c>
    </row>
    <row r="17" spans="2:15" ht="12.75">
      <c r="B17" s="14">
        <v>7.157100000000007</v>
      </c>
      <c r="C17" s="24">
        <v>7.170000000000007</v>
      </c>
      <c r="D17" s="12">
        <v>0.0010658017407407412</v>
      </c>
      <c r="E17" s="23">
        <v>0.0010682870370370375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O17" s="22">
        <v>208</v>
      </c>
    </row>
    <row r="18" spans="2:15" ht="12.75">
      <c r="B18" s="14">
        <v>7.175100000000007</v>
      </c>
      <c r="C18" s="24">
        <v>7.188000000000007</v>
      </c>
      <c r="D18" s="12">
        <v>0.0010683480370370375</v>
      </c>
      <c r="E18" s="23">
        <v>0.0010708333333333338</v>
      </c>
      <c r="F18" s="15">
        <v>284</v>
      </c>
      <c r="G18" s="5">
        <f t="shared" si="0"/>
        <v>2.1</v>
      </c>
      <c r="H18" s="13">
        <v>3.77</v>
      </c>
      <c r="I18" s="13">
        <v>8.45</v>
      </c>
      <c r="J18" s="10">
        <v>16</v>
      </c>
      <c r="O18" s="22">
        <v>210</v>
      </c>
    </row>
    <row r="19" spans="2:15" ht="12.75">
      <c r="B19" s="14">
        <v>7.1931000000000065</v>
      </c>
      <c r="C19" s="24">
        <v>7.206000000000007</v>
      </c>
      <c r="D19" s="12">
        <v>0.0010708943333333338</v>
      </c>
      <c r="E19" s="23">
        <v>0.00107337962962963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O19" s="22">
        <v>212</v>
      </c>
    </row>
    <row r="20" spans="2:15" ht="12.75">
      <c r="B20" s="14">
        <v>7.211100000000006</v>
      </c>
      <c r="C20" s="24">
        <v>7.224000000000006</v>
      </c>
      <c r="D20" s="12">
        <v>0.00107344062962963</v>
      </c>
      <c r="E20" s="23">
        <v>0.0010759259259259264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O20" s="22">
        <v>214</v>
      </c>
    </row>
    <row r="21" spans="2:15" ht="12.75">
      <c r="B21" s="14">
        <v>7.229100000000006</v>
      </c>
      <c r="C21" s="24">
        <v>7.242000000000006</v>
      </c>
      <c r="D21" s="12">
        <v>0.0010759869259259263</v>
      </c>
      <c r="E21" s="23">
        <v>0.0010784722222222226</v>
      </c>
      <c r="F21" s="15">
        <v>281</v>
      </c>
      <c r="G21" s="5">
        <f t="shared" si="0"/>
        <v>2.16</v>
      </c>
      <c r="H21" s="13">
        <v>3.91</v>
      </c>
      <c r="I21" s="13">
        <v>9.29</v>
      </c>
      <c r="J21" s="10">
        <v>19</v>
      </c>
      <c r="O21" s="22">
        <v>216</v>
      </c>
    </row>
    <row r="22" spans="2:15" ht="12.75">
      <c r="B22" s="14">
        <v>7.247100000000006</v>
      </c>
      <c r="C22" s="24">
        <v>7.260000000000006</v>
      </c>
      <c r="D22" s="12">
        <v>0.0010785332222222226</v>
      </c>
      <c r="E22" s="23">
        <v>0.001081018518518519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O22" s="22">
        <v>217</v>
      </c>
    </row>
    <row r="23" spans="2:15" ht="12.75">
      <c r="B23" s="14">
        <v>7.265100000000006</v>
      </c>
      <c r="C23" s="24">
        <v>7.278000000000006</v>
      </c>
      <c r="D23" s="12">
        <v>0.001081079518518519</v>
      </c>
      <c r="E23" s="23">
        <v>0.0010835648148148152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O23" s="22">
        <v>219</v>
      </c>
    </row>
    <row r="24" spans="2:15" ht="12.75">
      <c r="B24" s="14">
        <v>7.2831000000000055</v>
      </c>
      <c r="C24" s="24">
        <v>7.296000000000006</v>
      </c>
      <c r="D24" s="12">
        <v>0.0010836258148148152</v>
      </c>
      <c r="E24" s="23">
        <v>0.0010861111111111115</v>
      </c>
      <c r="F24" s="15">
        <v>278</v>
      </c>
      <c r="G24" s="5">
        <f t="shared" si="0"/>
        <v>2.21</v>
      </c>
      <c r="H24" s="13">
        <v>4.06</v>
      </c>
      <c r="I24" s="13">
        <v>10.12</v>
      </c>
      <c r="J24" s="10">
        <v>22</v>
      </c>
      <c r="O24" s="22">
        <v>221</v>
      </c>
    </row>
    <row r="25" spans="2:15" ht="12.75">
      <c r="B25" s="14">
        <v>7.301100000000005</v>
      </c>
      <c r="C25" s="24">
        <v>7.314000000000005</v>
      </c>
      <c r="D25" s="12">
        <v>0.0010861721111111115</v>
      </c>
      <c r="E25" s="23">
        <v>0.0010886574074074078</v>
      </c>
      <c r="F25" s="15">
        <v>277</v>
      </c>
      <c r="G25" s="5">
        <f t="shared" si="0"/>
        <v>2.23</v>
      </c>
      <c r="H25" s="13">
        <v>4.1</v>
      </c>
      <c r="I25" s="13">
        <v>10.4</v>
      </c>
      <c r="J25" s="10">
        <v>23</v>
      </c>
      <c r="O25" s="22">
        <v>223</v>
      </c>
    </row>
    <row r="26" spans="2:15" ht="12.75">
      <c r="B26" s="14">
        <v>7.319100000000005</v>
      </c>
      <c r="C26" s="24">
        <v>7.332000000000005</v>
      </c>
      <c r="D26" s="12">
        <v>0.0010887184074074077</v>
      </c>
      <c r="E26" s="23">
        <v>0.001091203703703704</v>
      </c>
      <c r="F26" s="15">
        <v>276</v>
      </c>
      <c r="G26" s="5">
        <f t="shared" si="0"/>
        <v>2.25</v>
      </c>
      <c r="H26" s="13">
        <v>4.15</v>
      </c>
      <c r="I26" s="13">
        <v>10.68</v>
      </c>
      <c r="J26" s="10">
        <v>24</v>
      </c>
      <c r="O26" s="22">
        <v>225</v>
      </c>
    </row>
    <row r="27" spans="2:15" ht="12.75">
      <c r="B27" s="14">
        <v>7.337100000000005</v>
      </c>
      <c r="C27" s="24">
        <v>7.350000000000005</v>
      </c>
      <c r="D27" s="12">
        <v>0.001091264703703704</v>
      </c>
      <c r="E27" s="23">
        <v>0.0010937500000000003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O27" s="22">
        <v>227</v>
      </c>
    </row>
    <row r="28" spans="2:15" ht="12.75">
      <c r="B28" s="14">
        <v>7.355100000000005</v>
      </c>
      <c r="C28" s="24">
        <v>7.368000000000005</v>
      </c>
      <c r="D28" s="12">
        <v>0.0010938110000000003</v>
      </c>
      <c r="E28" s="23">
        <v>0.0010962962962962966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O28" s="22">
        <v>229</v>
      </c>
    </row>
    <row r="29" spans="2:15" ht="12.75">
      <c r="B29" s="14">
        <v>7.373100000000004</v>
      </c>
      <c r="C29" s="24">
        <v>7.386000000000005</v>
      </c>
      <c r="D29" s="12">
        <v>0.0010963572962962966</v>
      </c>
      <c r="E29" s="23">
        <v>0.0010988425925925929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O29" s="22">
        <v>231</v>
      </c>
    </row>
    <row r="30" spans="2:15" ht="12.75">
      <c r="B30" s="14">
        <v>7.391100000000004</v>
      </c>
      <c r="C30" s="24">
        <v>7.404000000000004</v>
      </c>
      <c r="D30" s="12">
        <v>0.0010989035925925929</v>
      </c>
      <c r="E30" s="23">
        <v>0.0011013888888888892</v>
      </c>
      <c r="F30" s="15">
        <v>272</v>
      </c>
      <c r="G30" s="5">
        <f t="shared" si="0"/>
        <v>2.32</v>
      </c>
      <c r="H30" s="13">
        <v>4.34</v>
      </c>
      <c r="I30" s="13">
        <v>11.8</v>
      </c>
      <c r="J30" s="10">
        <v>28</v>
      </c>
      <c r="O30" s="22">
        <v>232</v>
      </c>
    </row>
    <row r="31" spans="2:15" ht="12.75">
      <c r="B31" s="14">
        <v>7.409100000000004</v>
      </c>
      <c r="C31" s="24">
        <v>7.422000000000004</v>
      </c>
      <c r="D31" s="12">
        <v>0.0011014498888888891</v>
      </c>
      <c r="E31" s="23">
        <v>0.0011039351851851854</v>
      </c>
      <c r="F31" s="15">
        <v>271</v>
      </c>
      <c r="G31" s="5">
        <f t="shared" si="0"/>
        <v>2.34</v>
      </c>
      <c r="H31" s="13">
        <v>4.39</v>
      </c>
      <c r="I31" s="13">
        <v>12.07</v>
      </c>
      <c r="J31" s="10">
        <v>29</v>
      </c>
      <c r="O31" s="22">
        <v>234</v>
      </c>
    </row>
    <row r="32" spans="2:15" ht="12.75">
      <c r="B32" s="14">
        <v>7.427100000000004</v>
      </c>
      <c r="C32" s="24">
        <v>7.440000000000004</v>
      </c>
      <c r="D32" s="12">
        <v>0.0011039961851851854</v>
      </c>
      <c r="E32" s="23">
        <v>0.0011064814814814817</v>
      </c>
      <c r="F32" s="15">
        <v>270</v>
      </c>
      <c r="G32" s="5">
        <f t="shared" si="0"/>
        <v>2.36</v>
      </c>
      <c r="H32" s="13">
        <v>4.44</v>
      </c>
      <c r="I32" s="13">
        <v>12.35</v>
      </c>
      <c r="J32" s="10">
        <v>30</v>
      </c>
      <c r="O32" s="22">
        <v>236</v>
      </c>
    </row>
    <row r="33" spans="2:15" ht="12.75">
      <c r="B33" s="14">
        <v>7.445100000000004</v>
      </c>
      <c r="C33" s="24">
        <v>7.458000000000004</v>
      </c>
      <c r="D33" s="12">
        <v>0.0011065424814814817</v>
      </c>
      <c r="E33" s="23">
        <v>0.001109027777777778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O33" s="22">
        <v>238</v>
      </c>
    </row>
    <row r="34" spans="2:15" ht="12.75">
      <c r="B34" s="14">
        <v>7.463100000000003</v>
      </c>
      <c r="C34" s="24">
        <v>7.4760000000000035</v>
      </c>
      <c r="D34" s="12">
        <v>0.001109088777777778</v>
      </c>
      <c r="E34" s="23">
        <v>0.0011115740740740743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O34" s="22">
        <v>240</v>
      </c>
    </row>
    <row r="35" spans="2:15" ht="12.75">
      <c r="B35" s="14">
        <v>7.481100000000003</v>
      </c>
      <c r="C35" s="24">
        <v>7.494000000000003</v>
      </c>
      <c r="D35" s="12">
        <v>0.0011116350740740743</v>
      </c>
      <c r="E35" s="23">
        <v>0.0011141203703703706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O35" s="22">
        <v>242</v>
      </c>
    </row>
    <row r="36" spans="2:15" ht="12.75">
      <c r="B36" s="14">
        <v>7.499100000000003</v>
      </c>
      <c r="C36" s="24">
        <v>7.512000000000003</v>
      </c>
      <c r="D36" s="12">
        <v>0.0011141813703703706</v>
      </c>
      <c r="E36" s="23">
        <v>0.0011166666666666668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O36" s="22">
        <v>244</v>
      </c>
    </row>
    <row r="37" spans="2:15" ht="12.75">
      <c r="B37" s="14">
        <v>7.517100000000003</v>
      </c>
      <c r="C37" s="24">
        <v>7.530000000000003</v>
      </c>
      <c r="D37" s="12">
        <v>0.0011167276666666668</v>
      </c>
      <c r="E37" s="23">
        <v>0.0011192129629629631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O37" s="22">
        <v>246</v>
      </c>
    </row>
    <row r="38" spans="2:15" ht="12.75">
      <c r="B38" s="14">
        <v>7.535100000000003</v>
      </c>
      <c r="C38" s="24">
        <v>7.548000000000003</v>
      </c>
      <c r="D38" s="12">
        <v>0.0011192739629629631</v>
      </c>
      <c r="E38" s="23">
        <v>0.0011217592592592594</v>
      </c>
      <c r="F38" s="15">
        <v>264</v>
      </c>
      <c r="G38" s="5">
        <f t="shared" si="0"/>
        <v>2.47</v>
      </c>
      <c r="H38" s="13">
        <v>4.73</v>
      </c>
      <c r="I38" s="13">
        <v>14.02</v>
      </c>
      <c r="J38" s="10">
        <v>36</v>
      </c>
      <c r="O38" s="22">
        <v>247</v>
      </c>
    </row>
    <row r="39" spans="2:15" ht="12.75">
      <c r="B39" s="14">
        <v>7.553100000000002</v>
      </c>
      <c r="C39" s="24">
        <v>7.5660000000000025</v>
      </c>
      <c r="D39" s="12">
        <v>0.0011218202592592594</v>
      </c>
      <c r="E39" s="23">
        <v>0.0011243055555555557</v>
      </c>
      <c r="F39" s="15">
        <v>263</v>
      </c>
      <c r="G39" s="5">
        <f t="shared" si="0"/>
        <v>2.49</v>
      </c>
      <c r="H39" s="13">
        <v>4.78</v>
      </c>
      <c r="I39" s="13">
        <v>14.3</v>
      </c>
      <c r="J39" s="10">
        <v>37</v>
      </c>
      <c r="O39" s="22">
        <v>249</v>
      </c>
    </row>
    <row r="40" spans="2:15" ht="12.75">
      <c r="B40" s="14">
        <v>7.571100000000002</v>
      </c>
      <c r="C40" s="24">
        <v>7.584000000000002</v>
      </c>
      <c r="D40" s="12">
        <v>0.0011243665555555557</v>
      </c>
      <c r="E40" s="23">
        <v>0.001126851851851852</v>
      </c>
      <c r="F40" s="15">
        <v>262</v>
      </c>
      <c r="G40" s="5">
        <f t="shared" si="0"/>
        <v>2.51</v>
      </c>
      <c r="H40" s="13">
        <v>4.82</v>
      </c>
      <c r="I40" s="13">
        <v>14.58</v>
      </c>
      <c r="J40" s="10">
        <v>38</v>
      </c>
      <c r="O40" s="22">
        <v>251</v>
      </c>
    </row>
    <row r="41" spans="2:15" ht="12.75">
      <c r="B41" s="14">
        <v>7.589100000000002</v>
      </c>
      <c r="C41" s="24">
        <v>7.602000000000002</v>
      </c>
      <c r="D41" s="12">
        <v>0.001126912851851852</v>
      </c>
      <c r="E41" s="23">
        <v>0.0011293981481481483</v>
      </c>
      <c r="F41" s="15">
        <v>261</v>
      </c>
      <c r="G41" s="5">
        <f t="shared" si="0"/>
        <v>2.53</v>
      </c>
      <c r="H41" s="13">
        <v>4.87</v>
      </c>
      <c r="I41" s="13">
        <v>14.86</v>
      </c>
      <c r="J41" s="10">
        <v>39</v>
      </c>
      <c r="O41" s="22">
        <v>253</v>
      </c>
    </row>
    <row r="42" spans="2:15" ht="12.75">
      <c r="B42" s="14">
        <v>7.607100000000002</v>
      </c>
      <c r="C42" s="24">
        <v>7.620000000000002</v>
      </c>
      <c r="D42" s="12">
        <v>0.0011294591481481482</v>
      </c>
      <c r="E42" s="23">
        <v>0.0011319444444444445</v>
      </c>
      <c r="F42" s="15">
        <v>260</v>
      </c>
      <c r="G42" s="5">
        <f t="shared" si="0"/>
        <v>2.55</v>
      </c>
      <c r="H42" s="13">
        <v>4.92</v>
      </c>
      <c r="I42" s="13">
        <v>15.14</v>
      </c>
      <c r="J42" s="10">
        <v>40</v>
      </c>
      <c r="O42" s="22">
        <v>255</v>
      </c>
    </row>
    <row r="43" spans="2:15" ht="12.75">
      <c r="B43" s="14">
        <v>7.6251000000000015</v>
      </c>
      <c r="C43" s="24">
        <v>7.638000000000002</v>
      </c>
      <c r="D43" s="12">
        <v>0.0011320054444444445</v>
      </c>
      <c r="E43" s="23">
        <v>0.0011344907407407408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O43" s="22">
        <v>257</v>
      </c>
    </row>
    <row r="44" spans="2:15" ht="12.75">
      <c r="B44" s="14">
        <v>7.643100000000001</v>
      </c>
      <c r="C44" s="24">
        <v>7.6560000000000015</v>
      </c>
      <c r="D44" s="12">
        <v>0.0011345517407407408</v>
      </c>
      <c r="E44" s="23">
        <v>0.001137037037037037</v>
      </c>
      <c r="F44" s="15">
        <v>258</v>
      </c>
      <c r="G44" s="5">
        <f t="shared" si="0"/>
        <v>2.59</v>
      </c>
      <c r="H44" s="13">
        <v>5.02</v>
      </c>
      <c r="I44" s="13">
        <v>15.69</v>
      </c>
      <c r="J44" s="10">
        <v>42</v>
      </c>
      <c r="O44" s="22">
        <v>259</v>
      </c>
    </row>
    <row r="45" spans="2:15" ht="12.75">
      <c r="B45" s="14">
        <v>7.661100000000001</v>
      </c>
      <c r="C45" s="24">
        <v>7.674000000000001</v>
      </c>
      <c r="D45" s="12">
        <v>0.001137098037037037</v>
      </c>
      <c r="E45" s="23">
        <v>0.0011395833333333334</v>
      </c>
      <c r="F45" s="15">
        <v>257</v>
      </c>
      <c r="G45" s="5">
        <f t="shared" si="0"/>
        <v>2.61</v>
      </c>
      <c r="H45" s="13">
        <v>5.06</v>
      </c>
      <c r="I45" s="13">
        <v>15.97</v>
      </c>
      <c r="J45" s="10">
        <v>43</v>
      </c>
      <c r="O45" s="22">
        <v>261</v>
      </c>
    </row>
    <row r="46" spans="2:15" ht="12.75">
      <c r="B46" s="14">
        <v>7.679100000000001</v>
      </c>
      <c r="C46" s="24">
        <v>7.692000000000001</v>
      </c>
      <c r="D46" s="12">
        <v>0.0011396443333333334</v>
      </c>
      <c r="E46" s="23">
        <v>0.0011421296296296297</v>
      </c>
      <c r="F46" s="15">
        <v>256</v>
      </c>
      <c r="G46" s="5">
        <f t="shared" si="0"/>
        <v>2.62</v>
      </c>
      <c r="H46" s="13">
        <v>5.11</v>
      </c>
      <c r="I46" s="13">
        <v>16.25</v>
      </c>
      <c r="J46" s="10">
        <v>44</v>
      </c>
      <c r="O46" s="22">
        <v>262</v>
      </c>
    </row>
    <row r="47" spans="2:15" ht="12.75">
      <c r="B47" s="14">
        <v>7.697100000000001</v>
      </c>
      <c r="C47" s="24">
        <v>7.710000000000001</v>
      </c>
      <c r="D47" s="12">
        <v>0.0011421906296296296</v>
      </c>
      <c r="E47" s="23">
        <v>0.001144675925925926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O47" s="22">
        <v>264</v>
      </c>
    </row>
    <row r="48" spans="2:15" ht="12.75">
      <c r="B48" s="14">
        <v>7.7151000000000005</v>
      </c>
      <c r="C48" s="24">
        <v>7.728000000000001</v>
      </c>
      <c r="D48" s="12">
        <v>0.001144736925925926</v>
      </c>
      <c r="E48" s="23">
        <v>0.0011472222222222222</v>
      </c>
      <c r="F48" s="15">
        <v>254</v>
      </c>
      <c r="G48" s="5">
        <f t="shared" si="0"/>
        <v>2.66</v>
      </c>
      <c r="H48" s="13">
        <v>5.21</v>
      </c>
      <c r="I48" s="13">
        <v>16.81</v>
      </c>
      <c r="J48" s="10">
        <v>46</v>
      </c>
      <c r="O48" s="22">
        <v>266</v>
      </c>
    </row>
    <row r="49" spans="2:15" ht="12.75">
      <c r="B49" s="14">
        <v>7.7331</v>
      </c>
      <c r="C49" s="24">
        <v>7.746</v>
      </c>
      <c r="D49" s="12">
        <v>0.0011472832222222222</v>
      </c>
      <c r="E49" s="23">
        <v>0.0011497685185185185</v>
      </c>
      <c r="F49" s="15">
        <v>253</v>
      </c>
      <c r="G49" s="5">
        <f t="shared" si="0"/>
        <v>2.68</v>
      </c>
      <c r="H49" s="13">
        <v>5.26</v>
      </c>
      <c r="I49" s="13">
        <v>17.08</v>
      </c>
      <c r="J49" s="10">
        <v>47</v>
      </c>
      <c r="O49" s="22">
        <v>268</v>
      </c>
    </row>
    <row r="50" spans="2:15" ht="12.75">
      <c r="B50" s="14">
        <v>7.7511</v>
      </c>
      <c r="C50" s="24">
        <v>7.764</v>
      </c>
      <c r="D50" s="12">
        <v>0.0011498295185185185</v>
      </c>
      <c r="E50" s="23">
        <v>0.0011523148148148148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O50" s="22">
        <v>270</v>
      </c>
    </row>
    <row r="51" spans="2:15" ht="12.75">
      <c r="B51" s="14">
        <v>7.7691</v>
      </c>
      <c r="C51" s="24">
        <v>7.782</v>
      </c>
      <c r="D51" s="12">
        <v>0.0011523758148148148</v>
      </c>
      <c r="E51" s="23">
        <v>0.001154861111111111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O51" s="22">
        <v>272</v>
      </c>
    </row>
    <row r="52" spans="2:15" ht="12.75">
      <c r="B52" s="14">
        <v>7.7871</v>
      </c>
      <c r="C52" s="19">
        <v>7.8</v>
      </c>
      <c r="D52" s="12">
        <v>0.001154922111111111</v>
      </c>
      <c r="E52" s="21">
        <v>0.0011574074074074073</v>
      </c>
      <c r="F52" s="18">
        <v>250</v>
      </c>
      <c r="G52" s="5">
        <f t="shared" si="0"/>
        <v>2.73</v>
      </c>
      <c r="H52" s="19">
        <v>5.4</v>
      </c>
      <c r="I52" s="19">
        <v>17.92</v>
      </c>
      <c r="J52" s="18">
        <v>50</v>
      </c>
      <c r="O52" s="20">
        <v>273</v>
      </c>
    </row>
    <row r="53" spans="2:15" ht="12.75">
      <c r="B53" s="14">
        <v>7.8050999999999995</v>
      </c>
      <c r="C53" s="13">
        <v>7.82</v>
      </c>
      <c r="D53" s="12">
        <v>0.0011574684074074073</v>
      </c>
      <c r="E53" s="11">
        <v>0.001160185185185186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O53" s="22">
        <v>275</v>
      </c>
    </row>
    <row r="54" spans="2:15" ht="12.75">
      <c r="B54" s="14">
        <v>7.8251</v>
      </c>
      <c r="C54" s="13">
        <v>7.84</v>
      </c>
      <c r="D54" s="12">
        <v>0.001160246185185186</v>
      </c>
      <c r="E54" s="11">
        <v>0.0011629629629629637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O54" s="22">
        <v>276</v>
      </c>
    </row>
    <row r="55" spans="2:15" ht="12.75">
      <c r="B55" s="14">
        <v>7.8450999999999995</v>
      </c>
      <c r="C55" s="13">
        <v>7.85</v>
      </c>
      <c r="D55" s="12">
        <v>0.0011630239629629637</v>
      </c>
      <c r="E55" s="11">
        <v>0.0011657407407407415</v>
      </c>
      <c r="F55" s="15">
        <v>247</v>
      </c>
      <c r="G55" s="5">
        <f t="shared" si="0"/>
        <v>2.78</v>
      </c>
      <c r="H55" s="13">
        <v>5.53</v>
      </c>
      <c r="I55" s="13">
        <v>18.69</v>
      </c>
      <c r="J55" s="10">
        <v>53</v>
      </c>
      <c r="O55" s="22">
        <v>278</v>
      </c>
    </row>
    <row r="56" spans="2:15" ht="12.75">
      <c r="B56" s="14">
        <v>7.855099999999999</v>
      </c>
      <c r="C56" s="13">
        <v>7.87</v>
      </c>
      <c r="D56" s="12">
        <v>0.0011658017407407415</v>
      </c>
      <c r="E56" s="11">
        <v>0.0011685185185185193</v>
      </c>
      <c r="F56" s="15">
        <v>246</v>
      </c>
      <c r="G56" s="5">
        <f t="shared" si="0"/>
        <v>2.8</v>
      </c>
      <c r="H56" s="13">
        <v>5.58</v>
      </c>
      <c r="I56" s="13">
        <v>18.94</v>
      </c>
      <c r="J56" s="10">
        <v>54</v>
      </c>
      <c r="O56" s="22">
        <v>280</v>
      </c>
    </row>
    <row r="57" spans="2:15" ht="12.75">
      <c r="B57" s="14">
        <v>7.8751</v>
      </c>
      <c r="C57" s="13">
        <v>7.89</v>
      </c>
      <c r="D57" s="12">
        <v>0.0011685795185185192</v>
      </c>
      <c r="E57" s="11">
        <v>0.001171296296296297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O57" s="22">
        <v>282</v>
      </c>
    </row>
    <row r="58" spans="2:15" ht="12.75">
      <c r="B58" s="14">
        <v>7.895099999999999</v>
      </c>
      <c r="C58" s="13">
        <v>7.91</v>
      </c>
      <c r="D58" s="12">
        <v>0.001171357296296297</v>
      </c>
      <c r="E58" s="11">
        <v>0.0011740740740740748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O58" s="22">
        <v>283</v>
      </c>
    </row>
    <row r="59" spans="2:15" ht="12.75">
      <c r="B59" s="14">
        <v>7.9151</v>
      </c>
      <c r="C59" s="13">
        <v>7.93</v>
      </c>
      <c r="D59" s="12">
        <v>0.0011741350740740748</v>
      </c>
      <c r="E59" s="11">
        <v>0.0011768518518518525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O59" s="22">
        <v>285</v>
      </c>
    </row>
    <row r="60" spans="2:15" ht="12.75">
      <c r="B60" s="14">
        <v>7.935099999999999</v>
      </c>
      <c r="C60" s="13">
        <v>7.95</v>
      </c>
      <c r="D60" s="12">
        <v>0.0011769128518518525</v>
      </c>
      <c r="E60" s="11">
        <v>0.0011796296296296303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O60" s="22">
        <v>287</v>
      </c>
    </row>
    <row r="61" spans="2:15" ht="12.75">
      <c r="B61" s="14">
        <v>7.9551</v>
      </c>
      <c r="C61" s="13">
        <v>7.96</v>
      </c>
      <c r="D61" s="12">
        <v>0.0011796906296296303</v>
      </c>
      <c r="E61" s="11">
        <v>0.001182407407407408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O61" s="22">
        <v>288</v>
      </c>
    </row>
    <row r="62" spans="2:15" ht="12.75">
      <c r="B62" s="14">
        <v>7.9651</v>
      </c>
      <c r="C62" s="13">
        <v>7.98</v>
      </c>
      <c r="D62" s="12">
        <v>0.001182468407407408</v>
      </c>
      <c r="E62" s="11">
        <v>0.0011851851851851858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O62" s="22">
        <v>290</v>
      </c>
    </row>
    <row r="63" spans="2:15" ht="12.75">
      <c r="B63" s="14">
        <v>7.9851</v>
      </c>
      <c r="C63" s="13">
        <v>8</v>
      </c>
      <c r="D63" s="12">
        <v>0.0011852461851851858</v>
      </c>
      <c r="E63" s="11">
        <v>0.0011879629629629636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O63" s="22">
        <v>292</v>
      </c>
    </row>
    <row r="64" spans="2:15" ht="12.75">
      <c r="B64" s="14">
        <v>8.0051</v>
      </c>
      <c r="C64" s="13">
        <v>8.02</v>
      </c>
      <c r="D64" s="12">
        <v>0.0011880239629629636</v>
      </c>
      <c r="E64" s="11">
        <v>0.0011907407407407413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O64" s="22">
        <v>294</v>
      </c>
    </row>
    <row r="65" spans="2:15" ht="12.75">
      <c r="B65" s="14">
        <v>8.0251</v>
      </c>
      <c r="C65" s="13">
        <v>8.04</v>
      </c>
      <c r="D65" s="12">
        <v>0.0011908017407407413</v>
      </c>
      <c r="E65" s="11">
        <v>0.001193518518518519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O65" s="22">
        <v>295</v>
      </c>
    </row>
    <row r="66" spans="2:15" ht="12.75">
      <c r="B66" s="14">
        <v>8.0451</v>
      </c>
      <c r="C66" s="13">
        <v>8.05</v>
      </c>
      <c r="D66" s="12">
        <v>0.001193579518518519</v>
      </c>
      <c r="E66" s="11">
        <v>0.0011962962962962969</v>
      </c>
      <c r="F66" s="10">
        <v>236</v>
      </c>
      <c r="G66" s="5">
        <f aca="true" t="shared" si="1" ref="G66:G129">O66/100</f>
        <v>2.97</v>
      </c>
      <c r="H66" s="13">
        <v>6.02</v>
      </c>
      <c r="I66" s="13">
        <v>21.49</v>
      </c>
      <c r="J66" s="10">
        <v>64</v>
      </c>
      <c r="O66" s="22">
        <v>297</v>
      </c>
    </row>
    <row r="67" spans="2:15" ht="12.75">
      <c r="B67" s="14">
        <v>8.055100000000001</v>
      </c>
      <c r="C67" s="13">
        <v>8.07</v>
      </c>
      <c r="D67" s="12">
        <v>0.0011963572962962968</v>
      </c>
      <c r="E67" s="11">
        <v>0.0011990740740740746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O67" s="22">
        <v>299</v>
      </c>
    </row>
    <row r="68" spans="2:15" ht="12.75">
      <c r="B68" s="14">
        <v>8.0751</v>
      </c>
      <c r="C68" s="13">
        <v>8.09</v>
      </c>
      <c r="D68" s="12">
        <v>0.0011991350740740746</v>
      </c>
      <c r="E68" s="11">
        <v>0.0012018518518518524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O68" s="22">
        <v>300</v>
      </c>
    </row>
    <row r="69" spans="2:15" ht="12.75">
      <c r="B69" s="14">
        <v>8.0951</v>
      </c>
      <c r="C69" s="13">
        <v>8.11</v>
      </c>
      <c r="D69" s="12">
        <v>0.0012019128518518524</v>
      </c>
      <c r="E69" s="11">
        <v>0.0012046296296296301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O69" s="22">
        <v>302</v>
      </c>
    </row>
    <row r="70" spans="2:15" ht="12.75">
      <c r="B70" s="14">
        <v>8.1151</v>
      </c>
      <c r="C70" s="13">
        <v>8.13</v>
      </c>
      <c r="D70" s="12">
        <v>0.0012046906296296301</v>
      </c>
      <c r="E70" s="11">
        <v>0.001207407407407408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O70" s="22">
        <v>304</v>
      </c>
    </row>
    <row r="71" spans="2:15" ht="12.75">
      <c r="B71" s="14">
        <v>8.135100000000001</v>
      </c>
      <c r="C71" s="13">
        <v>8.15</v>
      </c>
      <c r="D71" s="12">
        <v>0.001207468407407408</v>
      </c>
      <c r="E71" s="11">
        <v>0.0012101851851851857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O71" s="22">
        <v>306</v>
      </c>
    </row>
    <row r="72" spans="2:15" ht="12.75">
      <c r="B72" s="14">
        <v>8.155100000000001</v>
      </c>
      <c r="C72" s="13">
        <v>8.16</v>
      </c>
      <c r="D72" s="12">
        <v>0.0012102461851851857</v>
      </c>
      <c r="E72" s="11">
        <v>0.0012129629629629634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O72" s="22">
        <v>307</v>
      </c>
    </row>
    <row r="73" spans="2:15" ht="12.75">
      <c r="B73" s="14">
        <v>8.1651</v>
      </c>
      <c r="C73" s="13">
        <v>8.18</v>
      </c>
      <c r="D73" s="12">
        <v>0.0012130239629629634</v>
      </c>
      <c r="E73" s="11">
        <v>0.0012157407407407412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O73" s="22">
        <v>309</v>
      </c>
    </row>
    <row r="74" spans="2:15" ht="12.75">
      <c r="B74" s="14">
        <v>8.1851</v>
      </c>
      <c r="C74" s="13">
        <v>8.2</v>
      </c>
      <c r="D74" s="12">
        <v>0.0012158017407407412</v>
      </c>
      <c r="E74" s="11">
        <v>0.001218518518518519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O74" s="22">
        <v>311</v>
      </c>
    </row>
    <row r="75" spans="2:15" ht="12.75">
      <c r="B75" s="14">
        <v>8.2051</v>
      </c>
      <c r="C75" s="13">
        <v>8.22</v>
      </c>
      <c r="D75" s="12">
        <v>0.001218579518518519</v>
      </c>
      <c r="E75" s="11">
        <v>0.0012212962962962967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O75" s="22">
        <v>312</v>
      </c>
    </row>
    <row r="76" spans="2:15" ht="12.75">
      <c r="B76" s="14">
        <v>8.225100000000001</v>
      </c>
      <c r="C76" s="13">
        <v>8.24</v>
      </c>
      <c r="D76" s="12">
        <v>0.0012213572962962967</v>
      </c>
      <c r="E76" s="11">
        <v>0.0012240740740740745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O76" s="22">
        <v>314</v>
      </c>
    </row>
    <row r="77" spans="2:15" ht="12.75">
      <c r="B77" s="14">
        <v>8.2451</v>
      </c>
      <c r="C77" s="13">
        <v>8.26</v>
      </c>
      <c r="D77" s="12">
        <v>0.0012241350740740745</v>
      </c>
      <c r="E77" s="11">
        <v>0.0012268518518518522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O77" s="22">
        <v>316</v>
      </c>
    </row>
    <row r="78" spans="2:15" ht="12.75">
      <c r="B78" s="14">
        <v>8.2651</v>
      </c>
      <c r="C78" s="13">
        <v>8.27</v>
      </c>
      <c r="D78" s="12">
        <v>0.0012269128518518522</v>
      </c>
      <c r="E78" s="11">
        <v>0.00122962962962963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O78" s="22">
        <v>318</v>
      </c>
    </row>
    <row r="79" spans="2:15" ht="12.75">
      <c r="B79" s="14">
        <v>8.2751</v>
      </c>
      <c r="C79" s="13">
        <v>8.29</v>
      </c>
      <c r="D79" s="12">
        <v>0.00122969062962963</v>
      </c>
      <c r="E79" s="11">
        <v>0.0012324074074074078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O79" s="22">
        <v>319</v>
      </c>
    </row>
    <row r="80" spans="2:15" ht="12.75">
      <c r="B80" s="14">
        <v>8.2951</v>
      </c>
      <c r="C80" s="13">
        <v>8.31</v>
      </c>
      <c r="D80" s="12">
        <v>0.0012324684074074077</v>
      </c>
      <c r="E80" s="11">
        <v>0.0012351851851851855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O80" s="22">
        <v>321</v>
      </c>
    </row>
    <row r="81" spans="2:15" ht="12.75">
      <c r="B81" s="14">
        <v>8.315100000000001</v>
      </c>
      <c r="C81" s="13">
        <v>8.33</v>
      </c>
      <c r="D81" s="12">
        <v>0.0012352461851851855</v>
      </c>
      <c r="E81" s="11">
        <v>0.0012379629629629633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O81" s="22">
        <v>323</v>
      </c>
    </row>
    <row r="82" spans="2:15" ht="12.75">
      <c r="B82" s="14">
        <v>8.3351</v>
      </c>
      <c r="C82" s="13">
        <v>8.35</v>
      </c>
      <c r="D82" s="12">
        <v>0.0012380239629629633</v>
      </c>
      <c r="E82" s="11">
        <v>0.001240740740740741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O82" s="22">
        <v>324</v>
      </c>
    </row>
    <row r="83" spans="2:15" ht="12.75">
      <c r="B83" s="14">
        <v>8.3551</v>
      </c>
      <c r="C83" s="13">
        <v>8.36</v>
      </c>
      <c r="D83" s="12">
        <v>0.001240801740740741</v>
      </c>
      <c r="E83" s="11">
        <v>0.0012435185185185188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O83" s="22">
        <v>326</v>
      </c>
    </row>
    <row r="84" spans="2:15" ht="12.75">
      <c r="B84" s="14">
        <v>8.3651</v>
      </c>
      <c r="C84" s="13">
        <v>8.38</v>
      </c>
      <c r="D84" s="12">
        <v>0.0012435795185185188</v>
      </c>
      <c r="E84" s="11">
        <v>0.0012462962962962966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O84" s="22">
        <v>328</v>
      </c>
    </row>
    <row r="85" spans="2:15" ht="12.75">
      <c r="B85" s="14">
        <v>8.385100000000001</v>
      </c>
      <c r="C85" s="13">
        <v>8.4</v>
      </c>
      <c r="D85" s="12">
        <v>0.0012463572962962965</v>
      </c>
      <c r="E85" s="11">
        <v>0.0012490740740740743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O85" s="22">
        <v>330</v>
      </c>
    </row>
    <row r="86" spans="2:15" ht="12.75">
      <c r="B86" s="14">
        <v>8.405100000000001</v>
      </c>
      <c r="C86" s="13">
        <v>8.42</v>
      </c>
      <c r="D86" s="12">
        <v>0.0012491350740740743</v>
      </c>
      <c r="E86" s="11">
        <v>0.001251851851851852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O86" s="22">
        <v>331</v>
      </c>
    </row>
    <row r="87" spans="2:15" ht="12.75">
      <c r="B87" s="14">
        <v>8.4251</v>
      </c>
      <c r="C87" s="13">
        <v>8.44</v>
      </c>
      <c r="D87" s="12">
        <v>0.001251912851851852</v>
      </c>
      <c r="E87" s="11">
        <v>0.0012546296296296298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O87" s="22">
        <v>333</v>
      </c>
    </row>
    <row r="88" spans="2:15" ht="12.75">
      <c r="B88" s="14">
        <v>8.4451</v>
      </c>
      <c r="C88" s="13">
        <v>8.46</v>
      </c>
      <c r="D88" s="12">
        <v>0.0012546906296296298</v>
      </c>
      <c r="E88" s="11">
        <v>0.0012574074074074076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O88" s="22">
        <v>335</v>
      </c>
    </row>
    <row r="89" spans="2:15" ht="12.75">
      <c r="B89" s="14">
        <v>8.465100000000001</v>
      </c>
      <c r="C89" s="13">
        <v>8.47</v>
      </c>
      <c r="D89" s="12">
        <v>0.0012574684074074076</v>
      </c>
      <c r="E89" s="11">
        <v>0.0012601851851851854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O89" s="22">
        <v>336</v>
      </c>
    </row>
    <row r="90" spans="2:15" ht="12.75">
      <c r="B90" s="14">
        <v>8.475100000000001</v>
      </c>
      <c r="C90" s="13">
        <v>8.49</v>
      </c>
      <c r="D90" s="12">
        <v>0.0012602461851851854</v>
      </c>
      <c r="E90" s="11">
        <v>0.0012629629629629631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O90" s="22">
        <v>338</v>
      </c>
    </row>
    <row r="91" spans="2:15" ht="12.75">
      <c r="B91" s="14">
        <v>8.4951</v>
      </c>
      <c r="C91" s="13">
        <v>8.51</v>
      </c>
      <c r="D91" s="12">
        <v>0.0012630239629629631</v>
      </c>
      <c r="E91" s="11">
        <v>0.0012657407407407409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O91" s="22">
        <v>340</v>
      </c>
    </row>
    <row r="92" spans="2:15" ht="12.75">
      <c r="B92" s="14">
        <v>8.5151</v>
      </c>
      <c r="C92" s="13">
        <v>8.53</v>
      </c>
      <c r="D92" s="12">
        <v>0.0012658017407407409</v>
      </c>
      <c r="E92" s="11">
        <v>0.0012685185185185186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O92" s="22">
        <v>342</v>
      </c>
    </row>
    <row r="93" spans="2:15" ht="12.75">
      <c r="B93" s="14">
        <v>8.5351</v>
      </c>
      <c r="C93" s="13">
        <v>8.55</v>
      </c>
      <c r="D93" s="12">
        <v>0.0012685795185185186</v>
      </c>
      <c r="E93" s="11">
        <v>0.0012712962962962964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O93" s="22">
        <v>343</v>
      </c>
    </row>
    <row r="94" spans="2:15" ht="12.75">
      <c r="B94" s="14">
        <v>8.555100000000001</v>
      </c>
      <c r="C94" s="13">
        <v>8.56</v>
      </c>
      <c r="D94" s="12">
        <v>0.0012713572962962964</v>
      </c>
      <c r="E94" s="11">
        <v>0.0012740740740740742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O94" s="22">
        <v>345</v>
      </c>
    </row>
    <row r="95" spans="2:15" ht="12.75">
      <c r="B95" s="14">
        <v>8.565100000000001</v>
      </c>
      <c r="C95" s="13">
        <v>8.58</v>
      </c>
      <c r="D95" s="12">
        <v>0.0012741350740740742</v>
      </c>
      <c r="E95" s="11">
        <v>0.001276851851851852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O95" s="22">
        <v>347</v>
      </c>
    </row>
    <row r="96" spans="2:15" ht="12.75">
      <c r="B96" s="14">
        <v>8.5851</v>
      </c>
      <c r="C96" s="13">
        <v>8.6</v>
      </c>
      <c r="D96" s="12">
        <v>0.001276912851851852</v>
      </c>
      <c r="E96" s="11">
        <v>0.0012796296296296297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O96" s="22">
        <v>349</v>
      </c>
    </row>
    <row r="97" spans="2:15" ht="12.75">
      <c r="B97" s="14">
        <v>8.6051</v>
      </c>
      <c r="C97" s="13">
        <v>8.62</v>
      </c>
      <c r="D97" s="12">
        <v>0.0012796906296296297</v>
      </c>
      <c r="E97" s="11">
        <v>0.0012824074074074075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O97" s="22">
        <v>350</v>
      </c>
    </row>
    <row r="98" spans="2:15" ht="12.75">
      <c r="B98" s="14">
        <v>8.6251</v>
      </c>
      <c r="C98" s="13">
        <v>8.64</v>
      </c>
      <c r="D98" s="12">
        <v>0.0012824684074074074</v>
      </c>
      <c r="E98" s="11">
        <v>0.0012851851851851852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O98" s="22">
        <v>352</v>
      </c>
    </row>
    <row r="99" spans="2:15" ht="12.75">
      <c r="B99" s="14">
        <v>8.645100000000001</v>
      </c>
      <c r="C99" s="13">
        <v>8.66</v>
      </c>
      <c r="D99" s="12">
        <v>0.0012852461851851852</v>
      </c>
      <c r="E99" s="11">
        <v>0.001287962962962963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O99" s="22">
        <v>354</v>
      </c>
    </row>
    <row r="100" spans="2:15" ht="12.75">
      <c r="B100" s="14">
        <v>8.6651</v>
      </c>
      <c r="C100" s="13">
        <v>8.67</v>
      </c>
      <c r="D100" s="12">
        <v>0.001288023962962963</v>
      </c>
      <c r="E100" s="11">
        <v>0.0012907407407407407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O100" s="22">
        <v>355</v>
      </c>
    </row>
    <row r="101" spans="2:15" ht="12.75">
      <c r="B101" s="14">
        <v>8.6751</v>
      </c>
      <c r="C101" s="13">
        <v>8.69</v>
      </c>
      <c r="D101" s="12">
        <v>0.0012908017407407407</v>
      </c>
      <c r="E101" s="11">
        <v>0.0012935185185185185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O101" s="22">
        <v>357</v>
      </c>
    </row>
    <row r="102" spans="2:15" ht="12.75">
      <c r="B102" s="14">
        <v>8.6951</v>
      </c>
      <c r="C102" s="19">
        <v>8.71</v>
      </c>
      <c r="D102" s="12">
        <v>0.0012935795185185185</v>
      </c>
      <c r="E102" s="21">
        <v>0.0012962962962962963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O102" s="20">
        <v>359</v>
      </c>
    </row>
    <row r="103" spans="2:15" ht="12.75">
      <c r="B103" s="14">
        <v>8.715100000000001</v>
      </c>
      <c r="C103" s="13">
        <v>8.73</v>
      </c>
      <c r="D103" s="12">
        <v>0.0012963572962962962</v>
      </c>
      <c r="E103" s="11">
        <v>0.001299421296296292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O103" s="22">
        <v>361</v>
      </c>
    </row>
    <row r="104" spans="2:15" ht="12.75">
      <c r="B104" s="14">
        <v>8.735100000000001</v>
      </c>
      <c r="C104" s="13">
        <v>8.75</v>
      </c>
      <c r="D104" s="12">
        <v>0.001299482296296292</v>
      </c>
      <c r="E104" s="11">
        <v>0.001302546296296292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O104" s="22">
        <v>362</v>
      </c>
    </row>
    <row r="105" spans="2:15" ht="12.75">
      <c r="B105" s="14">
        <v>8.7551</v>
      </c>
      <c r="C105" s="13">
        <v>8.77</v>
      </c>
      <c r="D105" s="12">
        <v>0.001302607296296292</v>
      </c>
      <c r="E105" s="11">
        <v>0.0013056712962962922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O105" s="22">
        <v>364</v>
      </c>
    </row>
    <row r="106" spans="2:15" ht="12.75">
      <c r="B106" s="14">
        <v>8.7751</v>
      </c>
      <c r="C106" s="13">
        <v>8.79</v>
      </c>
      <c r="D106" s="12">
        <v>0.0013057322962962922</v>
      </c>
      <c r="E106" s="11">
        <v>0.0013087962962962923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O106" s="22">
        <v>365</v>
      </c>
    </row>
    <row r="107" spans="2:15" ht="12.75">
      <c r="B107" s="14">
        <v>8.7951</v>
      </c>
      <c r="C107" s="13">
        <v>8.81</v>
      </c>
      <c r="D107" s="12">
        <v>0.0013088572962962923</v>
      </c>
      <c r="E107" s="11">
        <v>0.0013119212962962924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O107" s="22">
        <v>367</v>
      </c>
    </row>
    <row r="108" spans="2:15" ht="12.75">
      <c r="B108" s="14">
        <v>8.815100000000001</v>
      </c>
      <c r="C108" s="13">
        <v>8.83</v>
      </c>
      <c r="D108" s="12">
        <v>0.0013119822962962924</v>
      </c>
      <c r="E108" s="11">
        <v>0.0013150462962962925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O108" s="22">
        <v>368</v>
      </c>
    </row>
    <row r="109" spans="2:15" ht="12.75">
      <c r="B109" s="14">
        <v>8.8351</v>
      </c>
      <c r="C109" s="13">
        <v>8.85</v>
      </c>
      <c r="D109" s="12">
        <v>0.0013151072962962924</v>
      </c>
      <c r="E109" s="11">
        <v>0.0013181712962962925</v>
      </c>
      <c r="F109" s="10">
        <v>193</v>
      </c>
      <c r="G109" s="5">
        <f t="shared" si="1"/>
        <v>3.7</v>
      </c>
      <c r="H109" s="13">
        <v>7.88</v>
      </c>
      <c r="I109" s="13">
        <v>32.3</v>
      </c>
      <c r="J109" s="10">
        <v>107</v>
      </c>
      <c r="O109" s="22">
        <v>370</v>
      </c>
    </row>
    <row r="110" spans="2:15" ht="12.75">
      <c r="B110" s="14">
        <v>8.8551</v>
      </c>
      <c r="C110" s="13">
        <v>8.87</v>
      </c>
      <c r="D110" s="12">
        <v>0.0013182322962962925</v>
      </c>
      <c r="E110" s="11">
        <v>0.0013212962962962926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O110" s="22">
        <v>371</v>
      </c>
    </row>
    <row r="111" spans="2:15" ht="12.75">
      <c r="B111" s="14">
        <v>8.8751</v>
      </c>
      <c r="C111" s="13">
        <v>8.9</v>
      </c>
      <c r="D111" s="12">
        <v>0.0013213572962962926</v>
      </c>
      <c r="E111" s="11">
        <v>0.0013244212962962927</v>
      </c>
      <c r="F111" s="10">
        <v>191</v>
      </c>
      <c r="G111" s="5">
        <f t="shared" si="1"/>
        <v>3.73</v>
      </c>
      <c r="H111" s="13">
        <v>7.96</v>
      </c>
      <c r="I111" s="13">
        <v>32.77</v>
      </c>
      <c r="J111" s="10">
        <v>109</v>
      </c>
      <c r="O111" s="22">
        <v>373</v>
      </c>
    </row>
    <row r="112" spans="2:15" ht="12.75">
      <c r="B112" s="14">
        <v>8.905100000000001</v>
      </c>
      <c r="C112" s="13">
        <v>8.92</v>
      </c>
      <c r="D112" s="12">
        <v>0.0013244822962962927</v>
      </c>
      <c r="E112" s="11">
        <v>0.0013275462962962928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O112" s="22">
        <v>375</v>
      </c>
    </row>
    <row r="113" spans="2:15" ht="12.75">
      <c r="B113" s="14">
        <v>8.9251</v>
      </c>
      <c r="C113" s="13">
        <v>8.94</v>
      </c>
      <c r="D113" s="12">
        <v>0.0013276072962962928</v>
      </c>
      <c r="E113" s="11">
        <v>0.001330671296296293</v>
      </c>
      <c r="F113" s="10">
        <v>189</v>
      </c>
      <c r="G113" s="5">
        <f t="shared" si="1"/>
        <v>3.76</v>
      </c>
      <c r="H113" s="13">
        <v>8.04</v>
      </c>
      <c r="I113" s="13">
        <v>33.23</v>
      </c>
      <c r="J113" s="10">
        <v>111</v>
      </c>
      <c r="O113" s="22">
        <v>376</v>
      </c>
    </row>
    <row r="114" spans="2:15" ht="12.75">
      <c r="B114" s="14">
        <v>8.9451</v>
      </c>
      <c r="C114" s="13">
        <v>8.96</v>
      </c>
      <c r="D114" s="12">
        <v>0.0013307322962962929</v>
      </c>
      <c r="E114" s="11">
        <v>0.001333796296296293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O114" s="22">
        <v>378</v>
      </c>
    </row>
    <row r="115" spans="2:15" ht="12.75">
      <c r="B115" s="14">
        <v>8.965100000000001</v>
      </c>
      <c r="C115" s="13">
        <v>8.98</v>
      </c>
      <c r="D115" s="12">
        <v>0.001333857296296293</v>
      </c>
      <c r="E115" s="11">
        <v>0.001336921296296293</v>
      </c>
      <c r="F115" s="10">
        <v>187</v>
      </c>
      <c r="G115" s="5">
        <f t="shared" si="1"/>
        <v>3.79</v>
      </c>
      <c r="H115" s="13">
        <v>8.12</v>
      </c>
      <c r="I115" s="13">
        <v>33.7</v>
      </c>
      <c r="J115" s="10">
        <v>113</v>
      </c>
      <c r="O115" s="22">
        <v>379</v>
      </c>
    </row>
    <row r="116" spans="2:15" ht="12.75">
      <c r="B116" s="14">
        <v>8.985100000000001</v>
      </c>
      <c r="C116" s="13">
        <v>9</v>
      </c>
      <c r="D116" s="12">
        <v>0.001336982296296293</v>
      </c>
      <c r="E116" s="11">
        <v>0.0013400462962962932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O116" s="22">
        <v>381</v>
      </c>
    </row>
    <row r="117" spans="2:15" ht="12.75">
      <c r="B117" s="14">
        <v>9.0051</v>
      </c>
      <c r="C117" s="13">
        <v>9.02</v>
      </c>
      <c r="D117" s="12">
        <v>0.0013401072962962932</v>
      </c>
      <c r="E117" s="11">
        <v>0.0013431712962962933</v>
      </c>
      <c r="F117" s="10">
        <v>185</v>
      </c>
      <c r="G117" s="5">
        <f t="shared" si="1"/>
        <v>3.82</v>
      </c>
      <c r="H117" s="13">
        <v>8.2</v>
      </c>
      <c r="I117" s="13">
        <v>34.16</v>
      </c>
      <c r="J117" s="10">
        <v>115</v>
      </c>
      <c r="O117" s="22">
        <v>382</v>
      </c>
    </row>
    <row r="118" spans="2:15" ht="12.75">
      <c r="B118" s="14">
        <v>9.0251</v>
      </c>
      <c r="C118" s="13">
        <v>9.04</v>
      </c>
      <c r="D118" s="12">
        <v>0.0013432322962962932</v>
      </c>
      <c r="E118" s="11">
        <v>0.0013462962962962934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O118" s="22">
        <v>384</v>
      </c>
    </row>
    <row r="119" spans="2:15" ht="12.75">
      <c r="B119" s="14">
        <v>9.0451</v>
      </c>
      <c r="C119" s="13">
        <v>9.06</v>
      </c>
      <c r="D119" s="12">
        <v>0.0013463572962962933</v>
      </c>
      <c r="E119" s="11">
        <v>0.0013494212962962934</v>
      </c>
      <c r="F119" s="10">
        <v>183</v>
      </c>
      <c r="G119" s="5">
        <f t="shared" si="1"/>
        <v>3.86</v>
      </c>
      <c r="H119" s="13">
        <v>8.28</v>
      </c>
      <c r="I119" s="13">
        <v>34.62</v>
      </c>
      <c r="J119" s="10">
        <v>117</v>
      </c>
      <c r="O119" s="22">
        <v>386</v>
      </c>
    </row>
    <row r="120" spans="2:15" ht="12.75">
      <c r="B120" s="14">
        <v>9.065100000000001</v>
      </c>
      <c r="C120" s="13">
        <v>9.08</v>
      </c>
      <c r="D120" s="12">
        <v>0.0013494822962962934</v>
      </c>
      <c r="E120" s="11">
        <v>0.0013525462962962935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O120" s="22">
        <v>387</v>
      </c>
    </row>
    <row r="121" spans="2:15" ht="12.75">
      <c r="B121" s="14">
        <v>9.0851</v>
      </c>
      <c r="C121" s="13">
        <v>9.1</v>
      </c>
      <c r="D121" s="12">
        <v>0.0013526072962962935</v>
      </c>
      <c r="E121" s="11">
        <v>0.0013556712962962936</v>
      </c>
      <c r="F121" s="10">
        <v>181</v>
      </c>
      <c r="G121" s="5">
        <f t="shared" si="1"/>
        <v>3.89</v>
      </c>
      <c r="H121" s="13">
        <v>8.36</v>
      </c>
      <c r="I121" s="13">
        <v>35.09</v>
      </c>
      <c r="J121" s="10">
        <v>119</v>
      </c>
      <c r="O121" s="22">
        <v>389</v>
      </c>
    </row>
    <row r="122" spans="2:15" ht="12.75">
      <c r="B122" s="14">
        <v>9.1051</v>
      </c>
      <c r="C122" s="13">
        <v>9.12</v>
      </c>
      <c r="D122" s="12">
        <v>0.0013557322962962936</v>
      </c>
      <c r="E122" s="11">
        <v>0.0013587962962962937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O122" s="22">
        <v>390</v>
      </c>
    </row>
    <row r="123" spans="2:15" ht="12.75">
      <c r="B123" s="14">
        <v>9.1251</v>
      </c>
      <c r="C123" s="13">
        <v>9.14</v>
      </c>
      <c r="D123" s="12">
        <v>0.0013588572962962937</v>
      </c>
      <c r="E123" s="11">
        <v>0.0013619212962962938</v>
      </c>
      <c r="F123" s="10">
        <v>179</v>
      </c>
      <c r="G123" s="5">
        <f t="shared" si="1"/>
        <v>3.92</v>
      </c>
      <c r="H123" s="13">
        <v>8.44</v>
      </c>
      <c r="I123" s="13">
        <v>35.55</v>
      </c>
      <c r="J123" s="10">
        <v>121</v>
      </c>
      <c r="O123" s="22">
        <v>392</v>
      </c>
    </row>
    <row r="124" spans="2:15" ht="12.75">
      <c r="B124" s="14">
        <v>9.145100000000001</v>
      </c>
      <c r="C124" s="13">
        <v>9.16</v>
      </c>
      <c r="D124" s="12">
        <v>0.0013619822962962938</v>
      </c>
      <c r="E124" s="11">
        <v>0.0013650462962962939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O124" s="22">
        <v>393</v>
      </c>
    </row>
    <row r="125" spans="2:15" ht="12.75">
      <c r="B125" s="14">
        <v>9.1651</v>
      </c>
      <c r="C125" s="13">
        <v>9.18</v>
      </c>
      <c r="D125" s="12">
        <v>0.0013651072962962939</v>
      </c>
      <c r="E125" s="11">
        <v>0.001368171296296294</v>
      </c>
      <c r="F125" s="10">
        <v>177</v>
      </c>
      <c r="G125" s="5">
        <f t="shared" si="1"/>
        <v>3.95</v>
      </c>
      <c r="H125" s="13">
        <v>8.52</v>
      </c>
      <c r="I125" s="13">
        <v>36.02</v>
      </c>
      <c r="J125" s="10">
        <v>123</v>
      </c>
      <c r="O125" s="22">
        <v>395</v>
      </c>
    </row>
    <row r="126" spans="2:15" ht="12.75">
      <c r="B126" s="14">
        <v>9.1851</v>
      </c>
      <c r="C126" s="13">
        <v>9.2</v>
      </c>
      <c r="D126" s="12">
        <v>0.001368232296296294</v>
      </c>
      <c r="E126" s="11">
        <v>0.001371296296296294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O126" s="22">
        <v>396</v>
      </c>
    </row>
    <row r="127" spans="2:15" ht="12.75">
      <c r="B127" s="14">
        <v>9.2051</v>
      </c>
      <c r="C127" s="13">
        <v>9.23</v>
      </c>
      <c r="D127" s="12">
        <v>0.001371357296296294</v>
      </c>
      <c r="E127" s="11">
        <v>0.0013744212962962942</v>
      </c>
      <c r="F127" s="10">
        <v>175</v>
      </c>
      <c r="G127" s="5">
        <f t="shared" si="1"/>
        <v>3.98</v>
      </c>
      <c r="H127" s="13">
        <v>8.6</v>
      </c>
      <c r="I127" s="13">
        <v>36.48</v>
      </c>
      <c r="J127" s="10">
        <v>125</v>
      </c>
      <c r="O127" s="22">
        <v>398</v>
      </c>
    </row>
    <row r="128" spans="2:15" ht="12.75">
      <c r="B128" s="14">
        <v>9.235100000000001</v>
      </c>
      <c r="C128" s="13">
        <v>9.25</v>
      </c>
      <c r="D128" s="12">
        <v>0.0013744822962962941</v>
      </c>
      <c r="E128" s="11">
        <v>0.0013775462962962942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O128" s="22">
        <v>400</v>
      </c>
    </row>
    <row r="129" spans="2:15" ht="12.75">
      <c r="B129" s="14">
        <v>9.2551</v>
      </c>
      <c r="C129" s="13">
        <v>9.27</v>
      </c>
      <c r="D129" s="12">
        <v>0.0013776072962962942</v>
      </c>
      <c r="E129" s="11">
        <v>0.0013806712962962943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O129" s="22">
        <v>401</v>
      </c>
    </row>
    <row r="130" spans="2:15" ht="12.75">
      <c r="B130" s="14">
        <v>9.2751</v>
      </c>
      <c r="C130" s="13">
        <v>9.29</v>
      </c>
      <c r="D130" s="12">
        <v>0.0013807322962962943</v>
      </c>
      <c r="E130" s="11">
        <v>0.0013837962962962944</v>
      </c>
      <c r="F130" s="10">
        <v>172</v>
      </c>
      <c r="G130" s="5">
        <f aca="true" t="shared" si="2" ref="G130:G193">O130/100</f>
        <v>4.03</v>
      </c>
      <c r="H130" s="13">
        <v>8.72</v>
      </c>
      <c r="I130" s="13">
        <v>37.18</v>
      </c>
      <c r="J130" s="10">
        <v>128</v>
      </c>
      <c r="O130" s="22">
        <v>403</v>
      </c>
    </row>
    <row r="131" spans="2:15" ht="12.75">
      <c r="B131" s="14">
        <v>9.2951</v>
      </c>
      <c r="C131" s="13">
        <v>9.31</v>
      </c>
      <c r="D131" s="12">
        <v>0.0013838572962962944</v>
      </c>
      <c r="E131" s="11">
        <v>0.0013869212962962945</v>
      </c>
      <c r="F131" s="10">
        <v>171</v>
      </c>
      <c r="G131" s="5">
        <f t="shared" si="2"/>
        <v>4.04</v>
      </c>
      <c r="H131" s="13">
        <v>8.76</v>
      </c>
      <c r="I131" s="13">
        <v>37.41</v>
      </c>
      <c r="J131" s="10">
        <v>129</v>
      </c>
      <c r="O131" s="22">
        <v>404</v>
      </c>
    </row>
    <row r="132" spans="2:15" ht="12.75">
      <c r="B132" s="14">
        <v>9.315100000000001</v>
      </c>
      <c r="C132" s="13">
        <v>9.33</v>
      </c>
      <c r="D132" s="12">
        <v>0.0013869822962962945</v>
      </c>
      <c r="E132" s="11">
        <v>0.0013900462962962946</v>
      </c>
      <c r="F132" s="10">
        <v>170</v>
      </c>
      <c r="G132" s="5">
        <f t="shared" si="2"/>
        <v>4.06</v>
      </c>
      <c r="H132" s="13">
        <v>8.8</v>
      </c>
      <c r="I132" s="13">
        <v>37.64</v>
      </c>
      <c r="J132" s="10">
        <v>130</v>
      </c>
      <c r="O132" s="22">
        <v>406</v>
      </c>
    </row>
    <row r="133" spans="2:15" ht="12.75">
      <c r="B133" s="14">
        <v>9.3351</v>
      </c>
      <c r="C133" s="13">
        <v>9.35</v>
      </c>
      <c r="D133" s="12">
        <v>0.0013901072962962946</v>
      </c>
      <c r="E133" s="11">
        <v>0.0013931712962962947</v>
      </c>
      <c r="F133" s="10">
        <v>169</v>
      </c>
      <c r="G133" s="5">
        <f t="shared" si="2"/>
        <v>4.07</v>
      </c>
      <c r="H133" s="13">
        <v>8.84</v>
      </c>
      <c r="I133" s="13">
        <v>37.87</v>
      </c>
      <c r="J133" s="10">
        <v>131</v>
      </c>
      <c r="O133" s="22">
        <v>407</v>
      </c>
    </row>
    <row r="134" spans="2:15" ht="12.75">
      <c r="B134" s="14">
        <v>9.3551</v>
      </c>
      <c r="C134" s="13">
        <v>9.37</v>
      </c>
      <c r="D134" s="12">
        <v>0.0013932322962962947</v>
      </c>
      <c r="E134" s="11">
        <v>0.0013962962962962948</v>
      </c>
      <c r="F134" s="10">
        <v>168</v>
      </c>
      <c r="G134" s="5">
        <f t="shared" si="2"/>
        <v>4.09</v>
      </c>
      <c r="H134" s="13">
        <v>8.88</v>
      </c>
      <c r="I134" s="13">
        <v>38.1</v>
      </c>
      <c r="J134" s="10">
        <v>132</v>
      </c>
      <c r="O134" s="22">
        <v>409</v>
      </c>
    </row>
    <row r="135" spans="2:15" ht="12.75">
      <c r="B135" s="14">
        <v>9.3751</v>
      </c>
      <c r="C135" s="13">
        <v>9.39</v>
      </c>
      <c r="D135" s="12">
        <v>0.0013963572962962948</v>
      </c>
      <c r="E135" s="11">
        <v>0.0013994212962962949</v>
      </c>
      <c r="F135" s="10">
        <v>167</v>
      </c>
      <c r="G135" s="5">
        <f t="shared" si="2"/>
        <v>4.1</v>
      </c>
      <c r="H135" s="13">
        <v>8.92</v>
      </c>
      <c r="I135" s="13">
        <v>38.34</v>
      </c>
      <c r="J135" s="10">
        <v>133</v>
      </c>
      <c r="O135" s="22">
        <v>410</v>
      </c>
    </row>
    <row r="136" spans="2:15" ht="12.75">
      <c r="B136" s="14">
        <v>9.395100000000001</v>
      </c>
      <c r="C136" s="13">
        <v>9.41</v>
      </c>
      <c r="D136" s="12">
        <v>0.0013994822962962949</v>
      </c>
      <c r="E136" s="11">
        <v>0.001402546296296295</v>
      </c>
      <c r="F136" s="10">
        <v>166</v>
      </c>
      <c r="G136" s="5">
        <f t="shared" si="2"/>
        <v>4.12</v>
      </c>
      <c r="H136" s="13">
        <v>8.96</v>
      </c>
      <c r="I136" s="13">
        <v>38.57</v>
      </c>
      <c r="J136" s="10">
        <v>134</v>
      </c>
      <c r="O136" s="22">
        <v>412</v>
      </c>
    </row>
    <row r="137" spans="2:15" ht="12.75">
      <c r="B137" s="14">
        <v>9.4151</v>
      </c>
      <c r="C137" s="13">
        <v>9.43</v>
      </c>
      <c r="D137" s="12">
        <v>0.001402607296296295</v>
      </c>
      <c r="E137" s="11">
        <v>0.001405671296296295</v>
      </c>
      <c r="F137" s="10">
        <v>165</v>
      </c>
      <c r="G137" s="5">
        <f t="shared" si="2"/>
        <v>4.14</v>
      </c>
      <c r="H137" s="13">
        <v>9</v>
      </c>
      <c r="I137" s="13">
        <v>38.8</v>
      </c>
      <c r="J137" s="10">
        <v>135</v>
      </c>
      <c r="O137" s="22">
        <v>414</v>
      </c>
    </row>
    <row r="138" spans="2:15" ht="12.75">
      <c r="B138" s="14">
        <v>9.4351</v>
      </c>
      <c r="C138" s="13">
        <v>9.45</v>
      </c>
      <c r="D138" s="12">
        <v>0.001405732296296295</v>
      </c>
      <c r="E138" s="11">
        <v>0.0014087962962962951</v>
      </c>
      <c r="F138" s="10">
        <v>164</v>
      </c>
      <c r="G138" s="5">
        <f t="shared" si="2"/>
        <v>4.15</v>
      </c>
      <c r="H138" s="13">
        <v>9.04</v>
      </c>
      <c r="I138" s="13">
        <v>39.03</v>
      </c>
      <c r="J138" s="10">
        <v>136</v>
      </c>
      <c r="O138" s="22">
        <v>415</v>
      </c>
    </row>
    <row r="139" spans="2:15" ht="12.75">
      <c r="B139" s="14">
        <v>9.4551</v>
      </c>
      <c r="C139" s="13">
        <v>9.47</v>
      </c>
      <c r="D139" s="12">
        <v>0.0014088572962962951</v>
      </c>
      <c r="E139" s="11">
        <v>0.0014119212962962952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O139" s="22">
        <v>417</v>
      </c>
    </row>
    <row r="140" spans="2:15" ht="12.75">
      <c r="B140" s="14">
        <v>9.475100000000001</v>
      </c>
      <c r="C140" s="13">
        <v>9.49</v>
      </c>
      <c r="D140" s="12">
        <v>0.0014119822962962952</v>
      </c>
      <c r="E140" s="11">
        <v>0.0014150462962962953</v>
      </c>
      <c r="F140" s="10">
        <v>162</v>
      </c>
      <c r="G140" s="5">
        <f t="shared" si="2"/>
        <v>4.18</v>
      </c>
      <c r="H140" s="13">
        <v>9.12</v>
      </c>
      <c r="I140" s="13">
        <v>39.5</v>
      </c>
      <c r="J140" s="10">
        <v>138</v>
      </c>
      <c r="O140" s="22">
        <v>418</v>
      </c>
    </row>
    <row r="141" spans="2:15" ht="12.75">
      <c r="B141" s="14">
        <v>9.4951</v>
      </c>
      <c r="C141" s="13">
        <v>9.51</v>
      </c>
      <c r="D141" s="12">
        <v>0.0014151072962962953</v>
      </c>
      <c r="E141" s="11">
        <v>0.0014181712962962954</v>
      </c>
      <c r="F141" s="10">
        <v>161</v>
      </c>
      <c r="G141" s="5">
        <f t="shared" si="2"/>
        <v>4.2</v>
      </c>
      <c r="H141" s="13">
        <v>9.16</v>
      </c>
      <c r="I141" s="13">
        <v>39.73</v>
      </c>
      <c r="J141" s="10">
        <v>139</v>
      </c>
      <c r="O141" s="22">
        <v>420</v>
      </c>
    </row>
    <row r="142" spans="2:15" ht="12.75">
      <c r="B142" s="14">
        <v>9.5151</v>
      </c>
      <c r="C142" s="13">
        <v>9.53</v>
      </c>
      <c r="D142" s="12">
        <v>0.0014182322962962954</v>
      </c>
      <c r="E142" s="11">
        <v>0.0014212962962962955</v>
      </c>
      <c r="F142" s="10">
        <v>160</v>
      </c>
      <c r="G142" s="5">
        <f t="shared" si="2"/>
        <v>4.21</v>
      </c>
      <c r="H142" s="13">
        <v>9.2</v>
      </c>
      <c r="I142" s="13">
        <v>39.96</v>
      </c>
      <c r="J142" s="10">
        <v>140</v>
      </c>
      <c r="O142" s="22">
        <v>421</v>
      </c>
    </row>
    <row r="143" spans="2:15" ht="12.75">
      <c r="B143" s="14">
        <v>9.5351</v>
      </c>
      <c r="C143" s="13">
        <v>9.55</v>
      </c>
      <c r="D143" s="12">
        <v>0.0014213572962962955</v>
      </c>
      <c r="E143" s="11">
        <v>0.0014244212962962956</v>
      </c>
      <c r="F143" s="10">
        <v>159</v>
      </c>
      <c r="G143" s="5">
        <f t="shared" si="2"/>
        <v>4.23</v>
      </c>
      <c r="H143" s="13">
        <v>9.24</v>
      </c>
      <c r="I143" s="13">
        <v>40.19</v>
      </c>
      <c r="J143" s="10">
        <v>141</v>
      </c>
      <c r="O143" s="22">
        <v>423</v>
      </c>
    </row>
    <row r="144" spans="2:15" ht="12.75">
      <c r="B144" s="14">
        <v>9.555100000000001</v>
      </c>
      <c r="C144" s="13">
        <v>9.58</v>
      </c>
      <c r="D144" s="12">
        <v>0.0014244822962962956</v>
      </c>
      <c r="E144" s="11">
        <v>0.0014275462962962957</v>
      </c>
      <c r="F144" s="10">
        <v>158</v>
      </c>
      <c r="G144" s="5">
        <f t="shared" si="2"/>
        <v>4.25</v>
      </c>
      <c r="H144" s="13">
        <v>9.28</v>
      </c>
      <c r="I144" s="13">
        <v>40.42</v>
      </c>
      <c r="J144" s="10">
        <v>142</v>
      </c>
      <c r="O144" s="22">
        <v>425</v>
      </c>
    </row>
    <row r="145" spans="2:15" ht="12.75">
      <c r="B145" s="14">
        <v>9.5851</v>
      </c>
      <c r="C145" s="13">
        <v>9.6</v>
      </c>
      <c r="D145" s="12">
        <v>0.0014276072962962957</v>
      </c>
      <c r="E145" s="11">
        <v>0.0014306712962962958</v>
      </c>
      <c r="F145" s="10">
        <v>157</v>
      </c>
      <c r="G145" s="5">
        <f t="shared" si="2"/>
        <v>4.26</v>
      </c>
      <c r="H145" s="13">
        <v>9.32</v>
      </c>
      <c r="I145" s="13">
        <v>40.66</v>
      </c>
      <c r="J145" s="10">
        <v>143</v>
      </c>
      <c r="O145" s="22">
        <v>426</v>
      </c>
    </row>
    <row r="146" spans="2:15" ht="12.75">
      <c r="B146" s="14">
        <v>9.6051</v>
      </c>
      <c r="C146" s="13">
        <v>9.62</v>
      </c>
      <c r="D146" s="12">
        <v>0.0014307322962962958</v>
      </c>
      <c r="E146" s="11">
        <v>0.0014337962962962959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O146" s="22">
        <v>428</v>
      </c>
    </row>
    <row r="147" spans="2:15" ht="12.75">
      <c r="B147" s="14">
        <v>9.6251</v>
      </c>
      <c r="C147" s="13">
        <v>9.64</v>
      </c>
      <c r="D147" s="12">
        <v>0.0014338572962962958</v>
      </c>
      <c r="E147" s="11">
        <v>0.001436921296296296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O147" s="22">
        <v>429</v>
      </c>
    </row>
    <row r="148" spans="2:15" ht="12.75">
      <c r="B148" s="14">
        <v>9.645100000000001</v>
      </c>
      <c r="C148" s="13">
        <v>9.66</v>
      </c>
      <c r="D148" s="12">
        <v>0.001436982296296296</v>
      </c>
      <c r="E148" s="11">
        <v>0.001440046296296296</v>
      </c>
      <c r="F148" s="10">
        <v>154</v>
      </c>
      <c r="G148" s="5">
        <f t="shared" si="2"/>
        <v>4.31</v>
      </c>
      <c r="H148" s="13">
        <v>9.44</v>
      </c>
      <c r="I148" s="13">
        <v>41.35</v>
      </c>
      <c r="J148" s="10">
        <v>146</v>
      </c>
      <c r="O148" s="22">
        <v>431</v>
      </c>
    </row>
    <row r="149" spans="2:15" ht="12.75">
      <c r="B149" s="14">
        <v>9.6651</v>
      </c>
      <c r="C149" s="13">
        <v>9.68</v>
      </c>
      <c r="D149" s="12">
        <v>0.001440107296296296</v>
      </c>
      <c r="E149" s="11">
        <v>0.0014431712962962961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O149" s="22">
        <v>432</v>
      </c>
    </row>
    <row r="150" spans="2:15" ht="12.75">
      <c r="B150" s="14">
        <v>9.6851</v>
      </c>
      <c r="C150" s="13">
        <v>9.7</v>
      </c>
      <c r="D150" s="12">
        <v>0.0014432322962962961</v>
      </c>
      <c r="E150" s="11">
        <v>0.0014462962962962962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O150" s="22">
        <v>434</v>
      </c>
    </row>
    <row r="151" spans="2:15" ht="12.75">
      <c r="B151" s="14">
        <v>9.7051</v>
      </c>
      <c r="C151" s="13">
        <v>9.72</v>
      </c>
      <c r="D151" s="12">
        <v>0.0014463572962962962</v>
      </c>
      <c r="E151" s="11">
        <v>0.0014494212962962963</v>
      </c>
      <c r="F151" s="10">
        <v>151</v>
      </c>
      <c r="G151" s="5">
        <f t="shared" si="2"/>
        <v>4.35</v>
      </c>
      <c r="H151" s="13">
        <v>9.56</v>
      </c>
      <c r="I151" s="13">
        <v>42.05</v>
      </c>
      <c r="J151" s="10">
        <v>149</v>
      </c>
      <c r="O151" s="22">
        <v>435</v>
      </c>
    </row>
    <row r="152" spans="2:15" ht="12.75">
      <c r="B152" s="14">
        <v>9.725100000000001</v>
      </c>
      <c r="C152" s="19">
        <v>9.74</v>
      </c>
      <c r="D152" s="12">
        <v>0.0014494822962962963</v>
      </c>
      <c r="E152" s="21">
        <v>0.0014525462962962964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O152" s="20">
        <v>437</v>
      </c>
    </row>
    <row r="153" spans="2:15" ht="12.75">
      <c r="B153" s="14">
        <v>9.7451</v>
      </c>
      <c r="C153" s="13">
        <v>9.76</v>
      </c>
      <c r="D153" s="12">
        <v>0.0014526072962962964</v>
      </c>
      <c r="E153" s="11">
        <v>0.0014560185185185197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O153" s="22">
        <v>438</v>
      </c>
    </row>
    <row r="154" spans="2:15" ht="12.75">
      <c r="B154" s="14">
        <v>9.7651</v>
      </c>
      <c r="C154" s="13">
        <v>9.79</v>
      </c>
      <c r="D154" s="12">
        <v>0.0014560795185185197</v>
      </c>
      <c r="E154" s="11">
        <v>0.0014594907407407419</v>
      </c>
      <c r="F154" s="10">
        <v>148</v>
      </c>
      <c r="G154" s="5">
        <f t="shared" si="2"/>
        <v>4.4</v>
      </c>
      <c r="H154" s="13">
        <v>9.67</v>
      </c>
      <c r="I154" s="13">
        <v>42.7</v>
      </c>
      <c r="J154" s="10">
        <v>152</v>
      </c>
      <c r="O154" s="22">
        <v>440</v>
      </c>
    </row>
    <row r="155" spans="2:15" ht="12.75">
      <c r="B155" s="14">
        <v>9.7951</v>
      </c>
      <c r="C155" s="13">
        <v>9.81</v>
      </c>
      <c r="D155" s="12">
        <v>0.0014595517407407419</v>
      </c>
      <c r="E155" s="11">
        <v>0.001462962962962964</v>
      </c>
      <c r="F155" s="10">
        <v>147</v>
      </c>
      <c r="G155" s="5">
        <f t="shared" si="2"/>
        <v>4.41</v>
      </c>
      <c r="H155" s="13">
        <v>9.71</v>
      </c>
      <c r="I155" s="13">
        <v>42.91</v>
      </c>
      <c r="J155" s="10">
        <v>153</v>
      </c>
      <c r="O155" s="22">
        <v>441</v>
      </c>
    </row>
    <row r="156" spans="2:15" ht="12.75">
      <c r="B156" s="14">
        <v>9.815100000000001</v>
      </c>
      <c r="C156" s="13">
        <v>9.83</v>
      </c>
      <c r="D156" s="12">
        <v>0.001463023962962964</v>
      </c>
      <c r="E156" s="11">
        <v>0.0014664351851851863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O156" s="22">
        <v>443</v>
      </c>
    </row>
    <row r="157" spans="2:15" ht="12.75">
      <c r="B157" s="14">
        <v>9.8351</v>
      </c>
      <c r="C157" s="13">
        <v>9.85</v>
      </c>
      <c r="D157" s="12">
        <v>0.0014664961851851863</v>
      </c>
      <c r="E157" s="11">
        <v>0.0014699074074074085</v>
      </c>
      <c r="F157" s="10">
        <v>145</v>
      </c>
      <c r="G157" s="5">
        <f t="shared" si="2"/>
        <v>4.44</v>
      </c>
      <c r="H157" s="13">
        <v>9.78</v>
      </c>
      <c r="I157" s="13">
        <v>43.32</v>
      </c>
      <c r="J157" s="10">
        <v>155</v>
      </c>
      <c r="O157" s="22">
        <v>444</v>
      </c>
    </row>
    <row r="158" spans="2:15" ht="12.75">
      <c r="B158" s="14">
        <v>9.8551</v>
      </c>
      <c r="C158" s="13">
        <v>9.88</v>
      </c>
      <c r="D158" s="12">
        <v>0.0014699684074074085</v>
      </c>
      <c r="E158" s="11">
        <v>0.0014733796296296307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O158" s="22">
        <v>445</v>
      </c>
    </row>
    <row r="159" spans="2:15" ht="12.75">
      <c r="B159" s="14">
        <v>9.885100000000001</v>
      </c>
      <c r="C159" s="13">
        <v>9.9</v>
      </c>
      <c r="D159" s="12">
        <v>0.0014734406296296307</v>
      </c>
      <c r="E159" s="11">
        <v>0.0014768518518518529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O159" s="22">
        <v>447</v>
      </c>
    </row>
    <row r="160" spans="2:15" ht="12.75">
      <c r="B160" s="14">
        <v>9.905100000000001</v>
      </c>
      <c r="C160" s="13">
        <v>9.92</v>
      </c>
      <c r="D160" s="12">
        <v>0.0014769128518518529</v>
      </c>
      <c r="E160" s="11">
        <v>0.001480324074074075</v>
      </c>
      <c r="F160" s="10">
        <v>142</v>
      </c>
      <c r="G160" s="5">
        <f t="shared" si="2"/>
        <v>4.48</v>
      </c>
      <c r="H160" s="13">
        <v>9.89</v>
      </c>
      <c r="I160" s="13">
        <v>43.95</v>
      </c>
      <c r="J160" s="10">
        <v>158</v>
      </c>
      <c r="O160" s="22">
        <v>448</v>
      </c>
    </row>
    <row r="161" spans="2:15" ht="12.75">
      <c r="B161" s="14">
        <v>9.9251</v>
      </c>
      <c r="C161" s="13">
        <v>9.95</v>
      </c>
      <c r="D161" s="12">
        <v>0.001480385074074075</v>
      </c>
      <c r="E161" s="11">
        <v>0.0014837962962962973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O161" s="22">
        <v>450</v>
      </c>
    </row>
    <row r="162" spans="2:15" ht="12.75">
      <c r="B162" s="14">
        <v>9.9551</v>
      </c>
      <c r="C162" s="13">
        <v>9.97</v>
      </c>
      <c r="D162" s="12">
        <v>0.0014838572962962973</v>
      </c>
      <c r="E162" s="11">
        <v>0.0014872685185185195</v>
      </c>
      <c r="F162" s="10">
        <v>140</v>
      </c>
      <c r="G162" s="5">
        <f t="shared" si="2"/>
        <v>4.51</v>
      </c>
      <c r="H162" s="13">
        <v>9.96</v>
      </c>
      <c r="I162" s="13">
        <v>44.37</v>
      </c>
      <c r="J162" s="10">
        <v>160</v>
      </c>
      <c r="O162" s="22">
        <v>451</v>
      </c>
    </row>
    <row r="163" spans="2:15" ht="12.75">
      <c r="B163" s="14">
        <v>9.975100000000001</v>
      </c>
      <c r="C163" s="13">
        <v>9.99</v>
      </c>
      <c r="D163" s="12">
        <v>0.0014873295185185195</v>
      </c>
      <c r="E163" s="11">
        <v>0.0014907407407407417</v>
      </c>
      <c r="F163" s="10">
        <v>139</v>
      </c>
      <c r="G163" s="5">
        <f t="shared" si="2"/>
        <v>4.52</v>
      </c>
      <c r="H163" s="13">
        <v>10</v>
      </c>
      <c r="I163" s="13">
        <v>44.58</v>
      </c>
      <c r="J163" s="10">
        <v>161</v>
      </c>
      <c r="O163" s="22">
        <v>452</v>
      </c>
    </row>
    <row r="164" spans="2:15" ht="12.75">
      <c r="B164" s="14">
        <v>9.9951</v>
      </c>
      <c r="C164" s="13">
        <v>10.01</v>
      </c>
      <c r="D164" s="12">
        <v>0.0014908017407407417</v>
      </c>
      <c r="E164" s="11">
        <v>0.001494212962962964</v>
      </c>
      <c r="F164" s="10">
        <v>138</v>
      </c>
      <c r="G164" s="5">
        <f t="shared" si="2"/>
        <v>4.54</v>
      </c>
      <c r="H164" s="13">
        <v>10.03</v>
      </c>
      <c r="I164" s="13">
        <v>44.79</v>
      </c>
      <c r="J164" s="10">
        <v>162</v>
      </c>
      <c r="O164" s="22">
        <v>454</v>
      </c>
    </row>
    <row r="165" spans="2:15" ht="12.75">
      <c r="B165" s="14">
        <v>10.0151</v>
      </c>
      <c r="C165" s="13">
        <v>10.04</v>
      </c>
      <c r="D165" s="12">
        <v>0.0014942739629629639</v>
      </c>
      <c r="E165" s="11">
        <v>0.001497685185185186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O165" s="22">
        <v>455</v>
      </c>
    </row>
    <row r="166" spans="2:15" ht="12.75">
      <c r="B166" s="14">
        <v>10.0451</v>
      </c>
      <c r="C166" s="13">
        <v>10.06</v>
      </c>
      <c r="D166" s="12">
        <v>0.001497746185185186</v>
      </c>
      <c r="E166" s="11">
        <v>0.0015011574074074083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O166" s="22">
        <v>457</v>
      </c>
    </row>
    <row r="167" spans="2:15" ht="12.75">
      <c r="B167" s="14">
        <v>10.065100000000001</v>
      </c>
      <c r="C167" s="13">
        <v>10.08</v>
      </c>
      <c r="D167" s="12">
        <v>0.0015012184074074083</v>
      </c>
      <c r="E167" s="11">
        <v>0.0015046296296296305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O167" s="22">
        <v>458</v>
      </c>
    </row>
    <row r="168" spans="2:15" ht="12.75">
      <c r="B168" s="14">
        <v>10.0851</v>
      </c>
      <c r="C168" s="13">
        <v>10.1</v>
      </c>
      <c r="D168" s="12">
        <v>0.0015046906296296305</v>
      </c>
      <c r="E168" s="11">
        <v>0.0015081018518518527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O168" s="22">
        <v>459</v>
      </c>
    </row>
    <row r="169" spans="2:15" ht="12.75">
      <c r="B169" s="14">
        <v>10.1051</v>
      </c>
      <c r="C169" s="13">
        <v>10.13</v>
      </c>
      <c r="D169" s="12">
        <v>0.0015081628518518527</v>
      </c>
      <c r="E169" s="11">
        <v>0.001511574074074075</v>
      </c>
      <c r="F169" s="10">
        <v>133</v>
      </c>
      <c r="G169" s="5">
        <f t="shared" si="2"/>
        <v>4.61</v>
      </c>
      <c r="H169" s="13">
        <v>10.21</v>
      </c>
      <c r="I169" s="13">
        <v>45.83</v>
      </c>
      <c r="J169" s="10">
        <v>167</v>
      </c>
      <c r="O169" s="22">
        <v>461</v>
      </c>
    </row>
    <row r="170" spans="2:15" ht="12.75">
      <c r="B170" s="14">
        <v>10.135100000000001</v>
      </c>
      <c r="C170" s="13">
        <v>10.15</v>
      </c>
      <c r="D170" s="12">
        <v>0.0015116350740740749</v>
      </c>
      <c r="E170" s="11">
        <v>0.001515046296296297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O170" s="22">
        <v>462</v>
      </c>
    </row>
    <row r="171" spans="2:15" ht="12.75">
      <c r="B171" s="14">
        <v>10.155100000000001</v>
      </c>
      <c r="C171" s="13">
        <v>10.17</v>
      </c>
      <c r="D171" s="12">
        <v>0.001515107296296297</v>
      </c>
      <c r="E171" s="11">
        <v>0.0015185185185185193</v>
      </c>
      <c r="F171" s="10">
        <v>131</v>
      </c>
      <c r="G171" s="5">
        <f t="shared" si="2"/>
        <v>4.64</v>
      </c>
      <c r="H171" s="13">
        <v>10.28</v>
      </c>
      <c r="I171" s="13">
        <v>46.25</v>
      </c>
      <c r="J171" s="10">
        <v>169</v>
      </c>
      <c r="O171" s="22">
        <v>464</v>
      </c>
    </row>
    <row r="172" spans="2:15" ht="12.75">
      <c r="B172" s="14">
        <v>10.1751</v>
      </c>
      <c r="C172" s="13">
        <v>10.2</v>
      </c>
      <c r="D172" s="12">
        <v>0.0015185795185185193</v>
      </c>
      <c r="E172" s="11">
        <v>0.0015219907407407415</v>
      </c>
      <c r="F172" s="10">
        <v>130</v>
      </c>
      <c r="G172" s="5">
        <f t="shared" si="2"/>
        <v>4.65</v>
      </c>
      <c r="H172" s="13">
        <v>10.32</v>
      </c>
      <c r="I172" s="13">
        <v>46.46</v>
      </c>
      <c r="J172" s="10">
        <v>170</v>
      </c>
      <c r="O172" s="22">
        <v>465</v>
      </c>
    </row>
    <row r="173" spans="2:15" ht="12.75">
      <c r="B173" s="14">
        <v>10.2051</v>
      </c>
      <c r="C173" s="13">
        <v>10.22</v>
      </c>
      <c r="D173" s="12">
        <v>0.0015220517407407415</v>
      </c>
      <c r="E173" s="11">
        <v>0.0015254629629629637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O173" s="22">
        <v>466</v>
      </c>
    </row>
    <row r="174" spans="2:15" ht="12.75">
      <c r="B174" s="14">
        <v>10.225100000000001</v>
      </c>
      <c r="C174" s="13">
        <v>10.24</v>
      </c>
      <c r="D174" s="12">
        <v>0.0015255239629629637</v>
      </c>
      <c r="E174" s="11">
        <v>0.001528935185185186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O174" s="22">
        <v>468</v>
      </c>
    </row>
    <row r="175" spans="2:15" ht="12.75">
      <c r="B175" s="14">
        <v>10.2451</v>
      </c>
      <c r="C175" s="13">
        <v>10.26</v>
      </c>
      <c r="D175" s="12">
        <v>0.001528996185185186</v>
      </c>
      <c r="E175" s="11">
        <v>0.0015324074074074081</v>
      </c>
      <c r="F175" s="10">
        <v>127</v>
      </c>
      <c r="G175" s="5">
        <f t="shared" si="2"/>
        <v>4.69</v>
      </c>
      <c r="H175" s="13">
        <v>10.43</v>
      </c>
      <c r="I175" s="13">
        <v>47.08</v>
      </c>
      <c r="J175" s="10">
        <v>173</v>
      </c>
      <c r="O175" s="22">
        <v>469</v>
      </c>
    </row>
    <row r="176" spans="2:15" ht="12.75">
      <c r="B176" s="14">
        <v>10.2651</v>
      </c>
      <c r="C176" s="13">
        <v>10.29</v>
      </c>
      <c r="D176" s="12">
        <v>0.001532468407407408</v>
      </c>
      <c r="E176" s="11">
        <v>0.0015358796296296303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O176" s="22">
        <v>471</v>
      </c>
    </row>
    <row r="177" spans="2:15" ht="12.75">
      <c r="B177" s="14">
        <v>10.2951</v>
      </c>
      <c r="C177" s="13">
        <v>10.31</v>
      </c>
      <c r="D177" s="12">
        <v>0.0015359406296296303</v>
      </c>
      <c r="E177" s="11">
        <v>0.0015393518518518525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O177" s="22">
        <v>472</v>
      </c>
    </row>
    <row r="178" spans="2:15" ht="12.75">
      <c r="B178" s="14">
        <v>10.315100000000001</v>
      </c>
      <c r="C178" s="13">
        <v>10.33</v>
      </c>
      <c r="D178" s="12">
        <v>0.0015394128518518525</v>
      </c>
      <c r="E178" s="11">
        <v>0.0015428240740740747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O178" s="22">
        <v>474</v>
      </c>
    </row>
    <row r="179" spans="2:15" ht="12.75">
      <c r="B179" s="14">
        <v>10.3351</v>
      </c>
      <c r="C179" s="13">
        <v>10.36</v>
      </c>
      <c r="D179" s="12">
        <v>0.0015428850740740747</v>
      </c>
      <c r="E179" s="11">
        <v>0.001546296296296297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O179" s="22">
        <v>475</v>
      </c>
    </row>
    <row r="180" spans="2:15" ht="12.75">
      <c r="B180" s="14">
        <v>10.3651</v>
      </c>
      <c r="C180" s="13">
        <v>10.38</v>
      </c>
      <c r="D180" s="12">
        <v>0.001546357296296297</v>
      </c>
      <c r="E180" s="11">
        <v>0.0015497685185185191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O180" s="22">
        <v>476</v>
      </c>
    </row>
    <row r="181" spans="2:15" ht="12.75">
      <c r="B181" s="14">
        <v>10.385100000000001</v>
      </c>
      <c r="C181" s="13">
        <v>10.4</v>
      </c>
      <c r="D181" s="12">
        <v>0.001549829518518519</v>
      </c>
      <c r="E181" s="11">
        <v>0.0015532407407407413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O181" s="22">
        <v>478</v>
      </c>
    </row>
    <row r="182" spans="2:15" ht="12.75">
      <c r="B182" s="14">
        <v>10.405100000000001</v>
      </c>
      <c r="C182" s="13">
        <v>10.42</v>
      </c>
      <c r="D182" s="12">
        <v>0.0015533017407407413</v>
      </c>
      <c r="E182" s="11">
        <v>0.0015567129629629635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O182" s="22">
        <v>479</v>
      </c>
    </row>
    <row r="183" spans="2:15" ht="12.75">
      <c r="B183" s="14">
        <v>10.4251</v>
      </c>
      <c r="C183" s="13">
        <v>10.45</v>
      </c>
      <c r="D183" s="12">
        <v>0.0015567739629629635</v>
      </c>
      <c r="E183" s="11">
        <v>0.0015601851851851857</v>
      </c>
      <c r="F183" s="10">
        <v>119</v>
      </c>
      <c r="G183" s="5">
        <f t="shared" si="2"/>
        <v>4.81</v>
      </c>
      <c r="H183" s="13">
        <v>10.72</v>
      </c>
      <c r="I183" s="13">
        <v>48.75</v>
      </c>
      <c r="J183" s="10">
        <v>181</v>
      </c>
      <c r="O183" s="22">
        <v>481</v>
      </c>
    </row>
    <row r="184" spans="2:15" ht="12.75">
      <c r="B184" s="14">
        <v>10.4551</v>
      </c>
      <c r="C184" s="13">
        <v>10.47</v>
      </c>
      <c r="D184" s="12">
        <v>0.0015602461851851857</v>
      </c>
      <c r="E184" s="11">
        <v>0.001563657407407408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O184" s="22">
        <v>482</v>
      </c>
    </row>
    <row r="185" spans="2:15" ht="12.75">
      <c r="B185" s="14">
        <v>10.475100000000001</v>
      </c>
      <c r="C185" s="13">
        <v>10.49</v>
      </c>
      <c r="D185" s="12">
        <v>0.001563718407407408</v>
      </c>
      <c r="E185" s="11">
        <v>0.0015671296296296301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O185" s="22">
        <v>483</v>
      </c>
    </row>
    <row r="186" spans="2:15" ht="12.75">
      <c r="B186" s="14">
        <v>10.4951</v>
      </c>
      <c r="C186" s="13">
        <v>10.52</v>
      </c>
      <c r="D186" s="12">
        <v>0.00156719062962963</v>
      </c>
      <c r="E186" s="11">
        <v>0.0015706018518518523</v>
      </c>
      <c r="F186" s="10">
        <v>116</v>
      </c>
      <c r="G186" s="5">
        <f t="shared" si="2"/>
        <v>4.85</v>
      </c>
      <c r="H186" s="13">
        <v>10.82</v>
      </c>
      <c r="I186" s="13">
        <v>49.38</v>
      </c>
      <c r="J186" s="10">
        <v>184</v>
      </c>
      <c r="O186" s="22">
        <v>485</v>
      </c>
    </row>
    <row r="187" spans="2:15" ht="12.75">
      <c r="B187" s="14">
        <v>10.5251</v>
      </c>
      <c r="C187" s="13">
        <v>10.54</v>
      </c>
      <c r="D187" s="12">
        <v>0.0015706628518518523</v>
      </c>
      <c r="E187" s="11">
        <v>0.0015740740740740745</v>
      </c>
      <c r="F187" s="10">
        <v>115</v>
      </c>
      <c r="G187" s="5">
        <f t="shared" si="2"/>
        <v>4.86</v>
      </c>
      <c r="H187" s="13">
        <v>10.86</v>
      </c>
      <c r="I187" s="13">
        <v>49.59</v>
      </c>
      <c r="J187" s="10">
        <v>185</v>
      </c>
      <c r="O187" s="22">
        <v>486</v>
      </c>
    </row>
    <row r="188" spans="2:15" ht="12.75">
      <c r="B188" s="14">
        <v>10.5451</v>
      </c>
      <c r="C188" s="13">
        <v>10.56</v>
      </c>
      <c r="D188" s="12">
        <v>0.0015741350740740745</v>
      </c>
      <c r="E188" s="11">
        <v>0.0015775462962962967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O188" s="22">
        <v>488</v>
      </c>
    </row>
    <row r="189" spans="2:15" ht="12.75">
      <c r="B189" s="14">
        <v>10.565100000000001</v>
      </c>
      <c r="C189" s="13">
        <v>10.58</v>
      </c>
      <c r="D189" s="12">
        <v>0.0015776072962962967</v>
      </c>
      <c r="E189" s="11">
        <v>0.001581018518518519</v>
      </c>
      <c r="F189" s="10">
        <v>113</v>
      </c>
      <c r="G189" s="5">
        <f t="shared" si="2"/>
        <v>4.89</v>
      </c>
      <c r="H189" s="13">
        <v>10.93</v>
      </c>
      <c r="I189" s="13">
        <v>50.01</v>
      </c>
      <c r="J189" s="10">
        <v>187</v>
      </c>
      <c r="O189" s="22">
        <v>489</v>
      </c>
    </row>
    <row r="190" spans="2:15" ht="12.75">
      <c r="B190" s="14">
        <v>10.5851</v>
      </c>
      <c r="C190" s="13">
        <v>10.61</v>
      </c>
      <c r="D190" s="12">
        <v>0.001581079518518519</v>
      </c>
      <c r="E190" s="11">
        <v>0.0015844907407407411</v>
      </c>
      <c r="F190" s="10">
        <v>112</v>
      </c>
      <c r="G190" s="5">
        <f t="shared" si="2"/>
        <v>4.9</v>
      </c>
      <c r="H190" s="13">
        <v>10.97</v>
      </c>
      <c r="I190" s="13">
        <v>50.21</v>
      </c>
      <c r="J190" s="10">
        <v>188</v>
      </c>
      <c r="O190" s="22">
        <v>490</v>
      </c>
    </row>
    <row r="191" spans="2:15" ht="12.75">
      <c r="B191" s="14">
        <v>10.6151</v>
      </c>
      <c r="C191" s="13">
        <v>10.63</v>
      </c>
      <c r="D191" s="12">
        <v>0.0015845517407407411</v>
      </c>
      <c r="E191" s="11">
        <v>0.0015879629629629633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O191" s="22">
        <v>492</v>
      </c>
    </row>
    <row r="192" spans="2:15" ht="12.75">
      <c r="B192" s="14">
        <v>10.635100000000001</v>
      </c>
      <c r="C192" s="13">
        <v>10.65</v>
      </c>
      <c r="D192" s="12">
        <v>0.0015880239629629633</v>
      </c>
      <c r="E192" s="11">
        <v>0.0015914351851851855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O192" s="22">
        <v>493</v>
      </c>
    </row>
    <row r="193" spans="2:15" ht="12.75">
      <c r="B193" s="14">
        <v>10.655100000000001</v>
      </c>
      <c r="C193" s="13">
        <v>10.67</v>
      </c>
      <c r="D193" s="12">
        <v>0.0015914961851851855</v>
      </c>
      <c r="E193" s="11">
        <v>0.0015949074074074077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O193" s="22">
        <v>495</v>
      </c>
    </row>
    <row r="194" spans="2:15" ht="12.75">
      <c r="B194" s="14">
        <v>10.6751</v>
      </c>
      <c r="C194" s="13">
        <v>10.7</v>
      </c>
      <c r="D194" s="12">
        <v>0.0015949684074074077</v>
      </c>
      <c r="E194" s="11">
        <v>0.00159837962962963</v>
      </c>
      <c r="F194" s="10">
        <v>108</v>
      </c>
      <c r="G194" s="5">
        <f aca="true" t="shared" si="3" ref="G194:G257">O194/100</f>
        <v>4.96</v>
      </c>
      <c r="H194" s="13">
        <v>11.11</v>
      </c>
      <c r="I194" s="13">
        <v>51.05</v>
      </c>
      <c r="J194" s="10">
        <v>192</v>
      </c>
      <c r="O194" s="22">
        <v>496</v>
      </c>
    </row>
    <row r="195" spans="2:15" ht="12.75">
      <c r="B195" s="14">
        <v>10.7051</v>
      </c>
      <c r="C195" s="13">
        <v>10.72</v>
      </c>
      <c r="D195" s="12">
        <v>0.00159844062962963</v>
      </c>
      <c r="E195" s="11">
        <v>0.0016018518518518521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O195" s="22">
        <v>497</v>
      </c>
    </row>
    <row r="196" spans="2:15" ht="12.75">
      <c r="B196" s="14">
        <v>10.725100000000001</v>
      </c>
      <c r="C196" s="13">
        <v>10.74</v>
      </c>
      <c r="D196" s="12">
        <v>0.0016019128518518521</v>
      </c>
      <c r="E196" s="11">
        <v>0.0016053240740740743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O196" s="22">
        <v>499</v>
      </c>
    </row>
    <row r="197" spans="2:15" ht="12.75">
      <c r="B197" s="14">
        <v>10.7451</v>
      </c>
      <c r="C197" s="13">
        <v>10.77</v>
      </c>
      <c r="D197" s="12">
        <v>0.0016053850740740743</v>
      </c>
      <c r="E197" s="11">
        <v>0.0016087962962962965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O197" s="22">
        <v>500</v>
      </c>
    </row>
    <row r="198" spans="2:15" ht="12.75">
      <c r="B198" s="14">
        <v>10.7751</v>
      </c>
      <c r="C198" s="13">
        <v>10.79</v>
      </c>
      <c r="D198" s="12">
        <v>0.0016088572962962965</v>
      </c>
      <c r="E198" s="11">
        <v>0.0016122685185185187</v>
      </c>
      <c r="F198" s="10">
        <v>104</v>
      </c>
      <c r="G198" s="5">
        <f t="shared" si="3"/>
        <v>5.02</v>
      </c>
      <c r="H198" s="13">
        <v>11.26</v>
      </c>
      <c r="I198" s="13">
        <v>51.88</v>
      </c>
      <c r="J198" s="10">
        <v>196</v>
      </c>
      <c r="O198" s="22">
        <v>502</v>
      </c>
    </row>
    <row r="199" spans="2:15" ht="12.75">
      <c r="B199" s="14">
        <v>10.7951</v>
      </c>
      <c r="C199" s="13">
        <v>10.81</v>
      </c>
      <c r="D199" s="12">
        <v>0.0016123295185185187</v>
      </c>
      <c r="E199" s="11">
        <v>0.001615740740740741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O199" s="22">
        <v>503</v>
      </c>
    </row>
    <row r="200" spans="2:15" ht="12.75">
      <c r="B200" s="14">
        <v>10.815100000000001</v>
      </c>
      <c r="C200" s="13">
        <v>10.83</v>
      </c>
      <c r="D200" s="12">
        <v>0.001615801740740741</v>
      </c>
      <c r="E200" s="11">
        <v>0.0016192129629629631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O200" s="22">
        <v>504</v>
      </c>
    </row>
    <row r="201" spans="2:15" ht="12.75">
      <c r="B201" s="14">
        <v>10.8351</v>
      </c>
      <c r="C201" s="13">
        <v>10.86</v>
      </c>
      <c r="D201" s="12">
        <v>0.0016192739629629631</v>
      </c>
      <c r="E201" s="11">
        <v>0.0016226851851851853</v>
      </c>
      <c r="F201" s="10">
        <v>101</v>
      </c>
      <c r="G201" s="5">
        <f t="shared" si="3"/>
        <v>5.06</v>
      </c>
      <c r="H201" s="13">
        <v>11.36</v>
      </c>
      <c r="I201" s="13">
        <v>52.51</v>
      </c>
      <c r="J201" s="10">
        <v>199</v>
      </c>
      <c r="O201" s="22">
        <v>506</v>
      </c>
    </row>
    <row r="202" spans="2:15" ht="12.75">
      <c r="B202" s="14">
        <v>10.8651</v>
      </c>
      <c r="C202" s="19">
        <v>10.88</v>
      </c>
      <c r="D202" s="12">
        <v>0.0016227461851851853</v>
      </c>
      <c r="E202" s="21">
        <v>0.0016261574074074075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O202" s="20">
        <v>507</v>
      </c>
    </row>
    <row r="203" spans="2:15" ht="12.75">
      <c r="B203" s="14">
        <v>10.885100000000001</v>
      </c>
      <c r="C203" s="13">
        <v>10.91</v>
      </c>
      <c r="D203" s="12">
        <v>0.0016262184074074075</v>
      </c>
      <c r="E203" s="11">
        <v>0.0016299768518518477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O203" s="22">
        <v>508</v>
      </c>
    </row>
    <row r="204" spans="2:15" ht="12.75">
      <c r="B204" s="14">
        <v>10.9151</v>
      </c>
      <c r="C204" s="13">
        <v>10.93</v>
      </c>
      <c r="D204" s="12">
        <v>0.0016300378518518477</v>
      </c>
      <c r="E204" s="11">
        <v>0.0016337962962962923</v>
      </c>
      <c r="F204" s="10">
        <v>98</v>
      </c>
      <c r="G204" s="5">
        <f t="shared" si="3"/>
        <v>5.1</v>
      </c>
      <c r="H204" s="13">
        <v>11.46</v>
      </c>
      <c r="I204" s="13">
        <v>53.09</v>
      </c>
      <c r="J204" s="10">
        <v>202</v>
      </c>
      <c r="O204" s="22">
        <v>510</v>
      </c>
    </row>
    <row r="205" spans="2:15" ht="12.75">
      <c r="B205" s="14">
        <v>10.9351</v>
      </c>
      <c r="C205" s="13">
        <v>10.96</v>
      </c>
      <c r="D205" s="12">
        <v>0.0016338572962962923</v>
      </c>
      <c r="E205" s="11">
        <v>0.0016376157407407368</v>
      </c>
      <c r="F205" s="10">
        <v>97</v>
      </c>
      <c r="G205" s="5">
        <f t="shared" si="3"/>
        <v>5.11</v>
      </c>
      <c r="H205" s="13">
        <v>11.5</v>
      </c>
      <c r="I205" s="13">
        <v>53.28</v>
      </c>
      <c r="J205" s="10">
        <v>203</v>
      </c>
      <c r="O205" s="22">
        <v>511</v>
      </c>
    </row>
    <row r="206" spans="2:15" ht="12.75">
      <c r="B206" s="14">
        <v>10.965100000000001</v>
      </c>
      <c r="C206" s="13">
        <v>10.98</v>
      </c>
      <c r="D206" s="12">
        <v>0.0016376767407407368</v>
      </c>
      <c r="E206" s="11">
        <v>0.0016414351851851813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O206" s="22">
        <v>512</v>
      </c>
    </row>
    <row r="207" spans="2:15" ht="12.75">
      <c r="B207" s="14">
        <v>10.985100000000001</v>
      </c>
      <c r="C207" s="13">
        <v>11.01</v>
      </c>
      <c r="D207" s="12">
        <v>0.0016414961851851813</v>
      </c>
      <c r="E207" s="11">
        <v>0.0016452546296296259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O207" s="22">
        <v>513</v>
      </c>
    </row>
    <row r="208" spans="2:15" ht="12.75">
      <c r="B208" s="14">
        <v>11.0151</v>
      </c>
      <c r="C208" s="13">
        <v>11.03</v>
      </c>
      <c r="D208" s="12">
        <v>0.0016453156296296258</v>
      </c>
      <c r="E208" s="11">
        <v>0.0016490740740740704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O208" s="22">
        <v>514</v>
      </c>
    </row>
    <row r="209" spans="2:15" ht="12.75">
      <c r="B209" s="14">
        <v>11.0351</v>
      </c>
      <c r="C209" s="13">
        <v>11.06</v>
      </c>
      <c r="D209" s="12">
        <v>0.0016491350740740704</v>
      </c>
      <c r="E209" s="11">
        <v>0.001652893518518515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O209" s="22">
        <v>516</v>
      </c>
    </row>
    <row r="210" spans="2:15" ht="12.75">
      <c r="B210" s="14">
        <v>11.065100000000001</v>
      </c>
      <c r="C210" s="13">
        <v>11.08</v>
      </c>
      <c r="D210" s="12">
        <v>0.001652954518518515</v>
      </c>
      <c r="E210" s="11">
        <v>0.0016567129629629594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O210" s="22">
        <v>517</v>
      </c>
    </row>
    <row r="211" spans="2:15" ht="12.75">
      <c r="B211" s="14">
        <v>11.0851</v>
      </c>
      <c r="C211" s="13">
        <v>11.11</v>
      </c>
      <c r="D211" s="12">
        <v>0.0016567739629629594</v>
      </c>
      <c r="E211" s="11">
        <v>0.001660532407407404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O211" s="22">
        <v>518</v>
      </c>
    </row>
    <row r="212" spans="2:15" ht="12.75">
      <c r="B212" s="14">
        <v>11.1151</v>
      </c>
      <c r="C212" s="13">
        <v>11.13</v>
      </c>
      <c r="D212" s="12">
        <v>0.001660593407407404</v>
      </c>
      <c r="E212" s="11">
        <v>0.0016643518518518485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O212" s="22">
        <v>519</v>
      </c>
    </row>
    <row r="213" spans="2:15" ht="12.75">
      <c r="B213" s="14">
        <v>11.135100000000001</v>
      </c>
      <c r="C213" s="13">
        <v>11.16</v>
      </c>
      <c r="D213" s="12">
        <v>0.0016644128518518485</v>
      </c>
      <c r="E213" s="11">
        <v>0.001668171296296293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O213" s="22">
        <v>521</v>
      </c>
    </row>
    <row r="214" spans="2:15" ht="12.75">
      <c r="B214" s="14">
        <v>11.1651</v>
      </c>
      <c r="C214" s="13">
        <v>11.18</v>
      </c>
      <c r="D214" s="12">
        <v>0.001668232296296293</v>
      </c>
      <c r="E214" s="11">
        <v>0.0016719907407407376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O214" s="22">
        <v>522</v>
      </c>
    </row>
    <row r="215" spans="2:15" ht="12.75">
      <c r="B215" s="14">
        <v>11.1851</v>
      </c>
      <c r="C215" s="13">
        <v>11.21</v>
      </c>
      <c r="D215" s="12">
        <v>0.0016720517407407375</v>
      </c>
      <c r="E215" s="11">
        <v>0.001675810185185182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O215" s="22">
        <v>523</v>
      </c>
    </row>
    <row r="216" spans="2:15" ht="12.75">
      <c r="B216" s="14">
        <v>11.215100000000001</v>
      </c>
      <c r="C216" s="13">
        <v>11.23</v>
      </c>
      <c r="D216" s="12">
        <v>0.001675871185185182</v>
      </c>
      <c r="E216" s="11">
        <v>0.0016796296296296266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O216" s="22">
        <v>524</v>
      </c>
    </row>
    <row r="217" spans="2:15" ht="12.75">
      <c r="B217" s="14">
        <v>11.235100000000001</v>
      </c>
      <c r="C217" s="13">
        <v>11.26</v>
      </c>
      <c r="D217" s="12">
        <v>0.0016796906296296266</v>
      </c>
      <c r="E217" s="11">
        <v>0.0016834490740740712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O217" s="22">
        <v>526</v>
      </c>
    </row>
    <row r="218" spans="2:15" ht="12.75">
      <c r="B218" s="14">
        <v>11.2651</v>
      </c>
      <c r="C218" s="13">
        <v>11.28</v>
      </c>
      <c r="D218" s="12">
        <v>0.0016835100740740711</v>
      </c>
      <c r="E218" s="11">
        <v>0.0016872685185185157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O218" s="22">
        <v>527</v>
      </c>
    </row>
    <row r="219" spans="2:15" ht="12.75">
      <c r="B219" s="14">
        <v>11.2851</v>
      </c>
      <c r="C219" s="13">
        <v>11.31</v>
      </c>
      <c r="D219" s="12">
        <v>0.0016873295185185157</v>
      </c>
      <c r="E219" s="11">
        <v>0.0016910879629629602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O219" s="22">
        <v>528</v>
      </c>
    </row>
    <row r="220" spans="2:15" ht="12.75">
      <c r="B220" s="14">
        <v>11.315100000000001</v>
      </c>
      <c r="C220" s="13">
        <v>11.33</v>
      </c>
      <c r="D220" s="12">
        <v>0.0016911489629629602</v>
      </c>
      <c r="E220" s="11">
        <v>0.0016949074074074047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O220" s="22">
        <v>529</v>
      </c>
    </row>
    <row r="221" spans="2:15" ht="12.75">
      <c r="B221" s="14">
        <v>11.3351</v>
      </c>
      <c r="C221" s="13">
        <v>11.36</v>
      </c>
      <c r="D221" s="12">
        <v>0.0016949684074074047</v>
      </c>
      <c r="E221" s="11">
        <v>0.0016987268518518493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O221" s="22">
        <v>531</v>
      </c>
    </row>
    <row r="222" spans="2:15" ht="12.75">
      <c r="B222" s="14">
        <v>11.3651</v>
      </c>
      <c r="C222" s="13">
        <v>11.38</v>
      </c>
      <c r="D222" s="12">
        <v>0.0016987878518518493</v>
      </c>
      <c r="E222" s="11">
        <v>0.0017025462962962938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O222" s="22">
        <v>532</v>
      </c>
    </row>
    <row r="223" spans="2:15" ht="12.75">
      <c r="B223" s="14">
        <v>11.385100000000001</v>
      </c>
      <c r="C223" s="13">
        <v>11.41</v>
      </c>
      <c r="D223" s="12">
        <v>0.0017026072962962938</v>
      </c>
      <c r="E223" s="11">
        <v>0.0017063657407407383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O223" s="22">
        <v>533</v>
      </c>
    </row>
    <row r="224" spans="2:15" ht="12.75">
      <c r="B224" s="14">
        <v>11.4151</v>
      </c>
      <c r="C224" s="13">
        <v>11.43</v>
      </c>
      <c r="D224" s="12">
        <v>0.0017064267407407383</v>
      </c>
      <c r="E224" s="11">
        <v>0.0017101851851851829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O224" s="22">
        <v>534</v>
      </c>
    </row>
    <row r="225" spans="2:15" ht="12.75">
      <c r="B225" s="14">
        <v>11.4351</v>
      </c>
      <c r="C225" s="13">
        <v>11.46</v>
      </c>
      <c r="D225" s="12">
        <v>0.0017102461851851828</v>
      </c>
      <c r="E225" s="11">
        <v>0.0017140046296296274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O225" s="22">
        <v>536</v>
      </c>
    </row>
    <row r="226" spans="2:15" ht="12.75">
      <c r="B226" s="14">
        <v>11.465100000000001</v>
      </c>
      <c r="C226" s="13">
        <v>11.48</v>
      </c>
      <c r="D226" s="12">
        <v>0.0017140656296296274</v>
      </c>
      <c r="E226" s="11">
        <v>0.001717824074074072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O226" s="22">
        <v>537</v>
      </c>
    </row>
    <row r="227" spans="2:15" ht="12.75">
      <c r="B227" s="14">
        <v>11.485100000000001</v>
      </c>
      <c r="C227" s="13">
        <v>11.51</v>
      </c>
      <c r="D227" s="12">
        <v>0.001717885074074072</v>
      </c>
      <c r="E227" s="11">
        <v>0.0017216435185185164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O227" s="22">
        <v>538</v>
      </c>
    </row>
    <row r="228" spans="2:15" ht="12.75">
      <c r="B228" s="14">
        <v>11.5151</v>
      </c>
      <c r="C228" s="13">
        <v>11.53</v>
      </c>
      <c r="D228" s="12">
        <v>0.0017217045185185164</v>
      </c>
      <c r="E228" s="11">
        <v>0.001725462962962961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O228" s="22">
        <v>539</v>
      </c>
    </row>
    <row r="229" spans="2:15" ht="12.75">
      <c r="B229" s="14">
        <v>11.5351</v>
      </c>
      <c r="C229" s="13">
        <v>11.56</v>
      </c>
      <c r="D229" s="12">
        <v>0.001725523962962961</v>
      </c>
      <c r="E229" s="11">
        <v>0.0017292824074074055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O229" s="22">
        <v>541</v>
      </c>
    </row>
    <row r="230" spans="2:15" ht="12.75">
      <c r="B230" s="14">
        <v>11.565100000000001</v>
      </c>
      <c r="C230" s="13">
        <v>11.58</v>
      </c>
      <c r="D230" s="12">
        <v>0.0017293434074074055</v>
      </c>
      <c r="E230" s="11">
        <v>0.00173310185185185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O230" s="22">
        <v>542</v>
      </c>
    </row>
    <row r="231" spans="2:15" ht="12.75">
      <c r="B231" s="14">
        <v>11.5851</v>
      </c>
      <c r="C231" s="13">
        <v>11.61</v>
      </c>
      <c r="D231" s="12">
        <v>0.00173316285185185</v>
      </c>
      <c r="E231" s="11">
        <v>0.0017369212962962946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O231" s="22">
        <v>543</v>
      </c>
    </row>
    <row r="232" spans="2:15" ht="12.75">
      <c r="B232" s="14">
        <v>11.6151</v>
      </c>
      <c r="C232" s="13">
        <v>11.63</v>
      </c>
      <c r="D232" s="12">
        <v>0.0017369822962962946</v>
      </c>
      <c r="E232" s="11">
        <v>0.001740740740740739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O232" s="22">
        <v>544</v>
      </c>
    </row>
    <row r="233" spans="2:15" ht="12.75">
      <c r="B233" s="14">
        <v>11.635100000000001</v>
      </c>
      <c r="C233" s="13">
        <v>11.66</v>
      </c>
      <c r="D233" s="12">
        <v>0.001740801740740739</v>
      </c>
      <c r="E233" s="11">
        <v>0.0017445601851851836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O233" s="22">
        <v>546</v>
      </c>
    </row>
    <row r="234" spans="2:15" ht="12.75">
      <c r="B234" s="14">
        <v>11.6651</v>
      </c>
      <c r="C234" s="13">
        <v>11.68</v>
      </c>
      <c r="D234" s="12">
        <v>0.0017446211851851836</v>
      </c>
      <c r="E234" s="11">
        <v>0.0017483796296296282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O234" s="22">
        <v>547</v>
      </c>
    </row>
    <row r="235" spans="2:15" ht="12.75">
      <c r="B235" s="14">
        <v>11.6851</v>
      </c>
      <c r="C235" s="13">
        <v>11.71</v>
      </c>
      <c r="D235" s="12">
        <v>0.0017484406296296281</v>
      </c>
      <c r="E235" s="11">
        <v>0.0017521990740740727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O235" s="22">
        <v>548</v>
      </c>
    </row>
    <row r="236" spans="2:15" ht="12.75">
      <c r="B236" s="14">
        <v>11.715100000000001</v>
      </c>
      <c r="C236" s="13">
        <v>11.73</v>
      </c>
      <c r="D236" s="12">
        <v>0.0017522600740740727</v>
      </c>
      <c r="E236" s="11">
        <v>0.0017560185185185172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O236" s="22">
        <v>549</v>
      </c>
    </row>
    <row r="237" spans="2:15" ht="12.75">
      <c r="B237" s="14">
        <v>11.735100000000001</v>
      </c>
      <c r="C237" s="13">
        <v>11.76</v>
      </c>
      <c r="D237" s="12">
        <v>0.0017560795185185172</v>
      </c>
      <c r="E237" s="11">
        <v>0.0017598379629629617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O237" s="22">
        <v>551</v>
      </c>
    </row>
    <row r="238" spans="2:15" ht="12.75">
      <c r="B238" s="14">
        <v>11.7651</v>
      </c>
      <c r="C238" s="13">
        <v>11.78</v>
      </c>
      <c r="D238" s="12">
        <v>0.0017598989629629617</v>
      </c>
      <c r="E238" s="11">
        <v>0.0017636574074074063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O238" s="22">
        <v>552</v>
      </c>
    </row>
    <row r="239" spans="2:15" ht="12.75">
      <c r="B239" s="14">
        <v>11.7851</v>
      </c>
      <c r="C239" s="13">
        <v>11.81</v>
      </c>
      <c r="D239" s="12">
        <v>0.0017637184074074063</v>
      </c>
      <c r="E239" s="11">
        <v>0.0017674768518518508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O239" s="22">
        <v>553</v>
      </c>
    </row>
    <row r="240" spans="2:15" ht="12.75">
      <c r="B240" s="14">
        <v>11.815100000000001</v>
      </c>
      <c r="C240" s="13">
        <v>11.83</v>
      </c>
      <c r="D240" s="12">
        <v>0.0017675378518518508</v>
      </c>
      <c r="E240" s="11">
        <v>0.0017712962962962953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O240" s="22">
        <v>554</v>
      </c>
    </row>
    <row r="241" spans="2:15" ht="12.75">
      <c r="B241" s="14">
        <v>11.8351</v>
      </c>
      <c r="C241" s="13">
        <v>11.86</v>
      </c>
      <c r="D241" s="12">
        <v>0.0017713572962962953</v>
      </c>
      <c r="E241" s="11">
        <v>0.0017751157407407399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O241" s="22">
        <v>556</v>
      </c>
    </row>
    <row r="242" spans="2:15" ht="12.75">
      <c r="B242" s="14">
        <v>11.8651</v>
      </c>
      <c r="C242" s="13">
        <v>11.88</v>
      </c>
      <c r="D242" s="12">
        <v>0.0017751767407407399</v>
      </c>
      <c r="E242" s="11">
        <v>0.0017789351851851844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O242" s="22">
        <v>557</v>
      </c>
    </row>
    <row r="243" spans="2:15" ht="12.75">
      <c r="B243" s="14">
        <v>11.885100000000001</v>
      </c>
      <c r="C243" s="13">
        <v>11.91</v>
      </c>
      <c r="D243" s="12">
        <v>0.0017789961851851844</v>
      </c>
      <c r="E243" s="11">
        <v>0.001782754629629629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O243" s="22">
        <v>558</v>
      </c>
    </row>
    <row r="244" spans="2:15" ht="12.75">
      <c r="B244" s="14">
        <v>11.9151</v>
      </c>
      <c r="C244" s="13">
        <v>11.93</v>
      </c>
      <c r="D244" s="12">
        <v>0.001782815629629629</v>
      </c>
      <c r="E244" s="11">
        <v>0.0017865740740740735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O244" s="22">
        <v>559</v>
      </c>
    </row>
    <row r="245" spans="2:15" ht="12.75">
      <c r="B245" s="14">
        <v>11.9351</v>
      </c>
      <c r="C245" s="13">
        <v>11.96</v>
      </c>
      <c r="D245" s="12">
        <v>0.0017866350740740734</v>
      </c>
      <c r="E245" s="11">
        <v>0.001790393518518518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O245" s="22">
        <v>561</v>
      </c>
    </row>
    <row r="246" spans="2:15" ht="12.75">
      <c r="B246" s="14">
        <v>11.965100000000001</v>
      </c>
      <c r="C246" s="13">
        <v>11.98</v>
      </c>
      <c r="D246" s="12">
        <v>0.001790454518518518</v>
      </c>
      <c r="E246" s="11">
        <v>0.0017942129629629625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O246" s="22">
        <v>562</v>
      </c>
    </row>
    <row r="247" spans="2:15" ht="12.75">
      <c r="B247" s="14">
        <v>11.985100000000001</v>
      </c>
      <c r="C247" s="13">
        <v>12.01</v>
      </c>
      <c r="D247" s="12">
        <v>0.0017942739629629625</v>
      </c>
      <c r="E247" s="11">
        <v>0.001798032407407407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O247" s="22">
        <v>563</v>
      </c>
    </row>
    <row r="248" spans="2:15" ht="12.75">
      <c r="B248" s="14">
        <v>12.0151</v>
      </c>
      <c r="C248" s="13">
        <v>12.03</v>
      </c>
      <c r="D248" s="12">
        <v>0.001798093407407407</v>
      </c>
      <c r="E248" s="11">
        <v>0.0018018518518518516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O248" s="22">
        <v>564</v>
      </c>
    </row>
    <row r="249" spans="2:15" ht="12.75">
      <c r="B249" s="14">
        <v>12.0351</v>
      </c>
      <c r="C249" s="13">
        <v>12.06</v>
      </c>
      <c r="D249" s="12">
        <v>0.0018019128518518516</v>
      </c>
      <c r="E249" s="11">
        <v>0.001805671296296296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O249" s="22">
        <v>566</v>
      </c>
    </row>
    <row r="250" spans="2:15" ht="12.75">
      <c r="B250" s="14">
        <v>12.065100000000001</v>
      </c>
      <c r="C250" s="13">
        <v>12.08</v>
      </c>
      <c r="D250" s="12">
        <v>0.001805732296296296</v>
      </c>
      <c r="E250" s="11">
        <v>0.0018094907407407406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O250" s="22">
        <v>567</v>
      </c>
    </row>
    <row r="251" spans="2:15" ht="12.75">
      <c r="B251" s="14">
        <v>12.0851</v>
      </c>
      <c r="C251" s="13">
        <v>12.11</v>
      </c>
      <c r="D251" s="12">
        <v>0.0018095517407407406</v>
      </c>
      <c r="E251" s="11">
        <v>0.0018133101851851852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O251" s="22">
        <v>568</v>
      </c>
    </row>
    <row r="252" spans="2:15" ht="12.75">
      <c r="B252" s="14">
        <v>12.1151</v>
      </c>
      <c r="C252" s="19">
        <v>12.13</v>
      </c>
      <c r="D252" s="12">
        <v>0.0018133711851851851</v>
      </c>
      <c r="E252" s="21">
        <v>0.0018171296296296297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O252" s="20">
        <v>570</v>
      </c>
    </row>
    <row r="253" spans="2:15" ht="12.75">
      <c r="B253" s="14">
        <v>12.135100000000001</v>
      </c>
      <c r="C253" s="13">
        <v>12.16</v>
      </c>
      <c r="D253" s="12">
        <v>0.0018171906296296297</v>
      </c>
      <c r="E253" s="11">
        <v>0.0018212962962962974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O253" s="17">
        <v>571</v>
      </c>
    </row>
    <row r="254" spans="2:15" ht="12.75">
      <c r="B254" s="14">
        <v>12.1651</v>
      </c>
      <c r="C254" s="13">
        <v>12.18</v>
      </c>
      <c r="D254" s="12">
        <v>0.0018213572962962974</v>
      </c>
      <c r="E254" s="11">
        <v>0.001825462962962964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O254" s="17">
        <v>572</v>
      </c>
    </row>
    <row r="255" spans="2:15" ht="12.75">
      <c r="B255" s="14">
        <v>12.1851</v>
      </c>
      <c r="C255" s="13">
        <v>12.21</v>
      </c>
      <c r="D255" s="12">
        <v>0.001825523962962964</v>
      </c>
      <c r="E255" s="11">
        <v>0.0018296296296296307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O255" s="17">
        <v>574</v>
      </c>
    </row>
    <row r="256" spans="2:15" ht="12.75">
      <c r="B256" s="14">
        <v>12.215100000000001</v>
      </c>
      <c r="C256" s="13">
        <v>12.24</v>
      </c>
      <c r="D256" s="12">
        <v>0.0018296906296296307</v>
      </c>
      <c r="E256" s="11">
        <v>0.0018337962962962973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O256" s="17">
        <v>575</v>
      </c>
    </row>
    <row r="257" spans="2:15" ht="12.75">
      <c r="B257" s="14">
        <v>12.2451</v>
      </c>
      <c r="C257" s="13">
        <v>12.27</v>
      </c>
      <c r="D257" s="12">
        <v>0.0018338572962962973</v>
      </c>
      <c r="E257" s="11">
        <v>0.001837962962962964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O257" s="17">
        <v>576</v>
      </c>
    </row>
    <row r="258" spans="2:15" ht="12.75">
      <c r="B258" s="14">
        <v>12.2751</v>
      </c>
      <c r="C258" s="13">
        <v>12.29</v>
      </c>
      <c r="D258" s="12">
        <v>0.001838023962962964</v>
      </c>
      <c r="E258" s="11">
        <v>0.0018421296296296306</v>
      </c>
      <c r="F258" s="10">
        <v>44</v>
      </c>
      <c r="G258" s="5">
        <f aca="true" t="shared" si="4" ref="G258:G302">O258/100</f>
        <v>5.77</v>
      </c>
      <c r="H258" s="16">
        <v>13.24</v>
      </c>
      <c r="I258" s="16">
        <v>63.1</v>
      </c>
      <c r="J258" s="15">
        <v>256</v>
      </c>
      <c r="O258" s="17">
        <v>577</v>
      </c>
    </row>
    <row r="259" spans="2:15" ht="12.75">
      <c r="B259" s="14">
        <v>12.2951</v>
      </c>
      <c r="C259" s="13">
        <v>12.32</v>
      </c>
      <c r="D259" s="12">
        <v>0.0018421906296296306</v>
      </c>
      <c r="E259" s="11">
        <v>0.0018462962962962973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O259" s="17">
        <v>578</v>
      </c>
    </row>
    <row r="260" spans="2:15" ht="12.75">
      <c r="B260" s="14">
        <v>12.3251</v>
      </c>
      <c r="C260" s="13">
        <v>12.35</v>
      </c>
      <c r="D260" s="12">
        <v>0.0018463572962962973</v>
      </c>
      <c r="E260" s="11">
        <v>0.001850462962962964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O260" s="17">
        <v>580</v>
      </c>
    </row>
    <row r="261" spans="2:15" ht="12.75">
      <c r="B261" s="14">
        <v>12.3551</v>
      </c>
      <c r="C261" s="13">
        <v>12.38</v>
      </c>
      <c r="D261" s="12">
        <v>0.001850523962962964</v>
      </c>
      <c r="E261" s="11">
        <v>0.0018546296296296306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O261" s="17">
        <v>581</v>
      </c>
    </row>
    <row r="262" spans="2:15" ht="12.75">
      <c r="B262" s="14">
        <v>12.385100000000001</v>
      </c>
      <c r="C262" s="13">
        <v>12.4</v>
      </c>
      <c r="D262" s="12">
        <v>0.0018546906296296305</v>
      </c>
      <c r="E262" s="11">
        <v>0.0018587962962962972</v>
      </c>
      <c r="F262" s="10">
        <v>40</v>
      </c>
      <c r="G262" s="5">
        <f t="shared" si="4"/>
        <v>5.82</v>
      </c>
      <c r="H262" s="16">
        <v>13.4</v>
      </c>
      <c r="I262" s="16">
        <v>63.7416</v>
      </c>
      <c r="J262" s="15">
        <v>260</v>
      </c>
      <c r="O262" s="17">
        <v>582</v>
      </c>
    </row>
    <row r="263" spans="2:15" ht="12.75">
      <c r="B263" s="14">
        <v>12.405100000000001</v>
      </c>
      <c r="C263" s="13">
        <v>12.43</v>
      </c>
      <c r="D263" s="12">
        <v>0.0018588572962962972</v>
      </c>
      <c r="E263" s="11">
        <v>0.0018629629629629638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O263" s="17">
        <v>583</v>
      </c>
    </row>
    <row r="264" spans="2:15" ht="12.75">
      <c r="B264" s="14">
        <v>12.4351</v>
      </c>
      <c r="C264" s="13">
        <v>12.46</v>
      </c>
      <c r="D264" s="12">
        <v>0.0018630239629629638</v>
      </c>
      <c r="E264" s="11">
        <v>0.0018671296296296305</v>
      </c>
      <c r="F264" s="10">
        <v>38</v>
      </c>
      <c r="G264" s="5">
        <f t="shared" si="4"/>
        <v>5.84</v>
      </c>
      <c r="H264" s="16">
        <v>13.48</v>
      </c>
      <c r="I264" s="16">
        <v>64.21</v>
      </c>
      <c r="J264" s="15">
        <v>262</v>
      </c>
      <c r="O264" s="17">
        <v>584</v>
      </c>
    </row>
    <row r="265" spans="2:15" ht="12.75">
      <c r="B265" s="14">
        <v>12.465100000000001</v>
      </c>
      <c r="C265" s="13">
        <v>12.49</v>
      </c>
      <c r="D265" s="12">
        <v>0.0018671906296296305</v>
      </c>
      <c r="E265" s="11">
        <v>0.0018712962962962971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O265" s="17">
        <v>586</v>
      </c>
    </row>
    <row r="266" spans="2:15" ht="12.75">
      <c r="B266" s="14">
        <v>12.4951</v>
      </c>
      <c r="C266" s="13">
        <v>12.51</v>
      </c>
      <c r="D266" s="12">
        <v>0.001871357296296297</v>
      </c>
      <c r="E266" s="11">
        <v>0.0018754629629629638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O266" s="17">
        <v>587</v>
      </c>
    </row>
    <row r="267" spans="2:15" ht="12.75">
      <c r="B267" s="14">
        <v>12.5151</v>
      </c>
      <c r="C267" s="13">
        <v>12.54</v>
      </c>
      <c r="D267" s="12">
        <v>0.0018755239629629637</v>
      </c>
      <c r="E267" s="11">
        <v>0.0018796296296296304</v>
      </c>
      <c r="F267" s="10">
        <v>35</v>
      </c>
      <c r="G267" s="5">
        <f t="shared" si="4"/>
        <v>5.88</v>
      </c>
      <c r="H267" s="16">
        <v>13.6</v>
      </c>
      <c r="I267" s="16">
        <v>64.76</v>
      </c>
      <c r="J267" s="15">
        <v>265</v>
      </c>
      <c r="O267" s="17">
        <v>588</v>
      </c>
    </row>
    <row r="268" spans="2:15" ht="12.75">
      <c r="B268" s="14">
        <v>12.5451</v>
      </c>
      <c r="C268" s="13">
        <v>12.57</v>
      </c>
      <c r="D268" s="12">
        <v>0.0018796906296296304</v>
      </c>
      <c r="E268" s="11">
        <v>0.001883796296296297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O268" s="17">
        <v>589</v>
      </c>
    </row>
    <row r="269" spans="2:15" ht="12.75">
      <c r="B269" s="14">
        <v>12.5751</v>
      </c>
      <c r="C269" s="13">
        <v>12.6</v>
      </c>
      <c r="D269" s="12">
        <v>0.001883857296296297</v>
      </c>
      <c r="E269" s="11">
        <v>0.0018879629629629637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O269" s="17">
        <v>590</v>
      </c>
    </row>
    <row r="270" spans="2:15" ht="12.75">
      <c r="B270" s="14">
        <v>12.6051</v>
      </c>
      <c r="C270" s="13">
        <v>12.62</v>
      </c>
      <c r="D270" s="12">
        <v>0.0018880239629629637</v>
      </c>
      <c r="E270" s="11">
        <v>0.0018921296296296303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O270" s="17">
        <v>592</v>
      </c>
    </row>
    <row r="271" spans="2:15" ht="12.75">
      <c r="B271" s="14">
        <v>12.6251</v>
      </c>
      <c r="C271" s="13">
        <v>12.65</v>
      </c>
      <c r="D271" s="12">
        <v>0.0018921906296296303</v>
      </c>
      <c r="E271" s="11">
        <v>0.001896296296296297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O271" s="17">
        <v>593</v>
      </c>
    </row>
    <row r="272" spans="2:15" ht="12.75">
      <c r="B272" s="14">
        <v>12.655100000000001</v>
      </c>
      <c r="C272" s="13">
        <v>12.68</v>
      </c>
      <c r="D272" s="12">
        <v>0.001896357296296297</v>
      </c>
      <c r="E272" s="11">
        <v>0.0019004629629629636</v>
      </c>
      <c r="F272" s="10">
        <v>30</v>
      </c>
      <c r="G272" s="5">
        <f t="shared" si="4"/>
        <v>5.94</v>
      </c>
      <c r="H272" s="16">
        <v>13.8</v>
      </c>
      <c r="I272" s="16">
        <v>65.68</v>
      </c>
      <c r="J272" s="15">
        <v>270</v>
      </c>
      <c r="O272" s="17">
        <v>594</v>
      </c>
    </row>
    <row r="273" spans="2:15" ht="12.75">
      <c r="B273" s="14">
        <v>12.6851</v>
      </c>
      <c r="C273" s="13">
        <v>12.71</v>
      </c>
      <c r="D273" s="12">
        <v>0.0019005239629629636</v>
      </c>
      <c r="E273" s="11">
        <v>0.0019046296296296302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O273" s="17">
        <v>595</v>
      </c>
    </row>
    <row r="274" spans="2:15" ht="12.75">
      <c r="B274" s="14">
        <v>12.715100000000001</v>
      </c>
      <c r="C274" s="13">
        <v>12.73</v>
      </c>
      <c r="D274" s="12">
        <v>0.0019046906296296302</v>
      </c>
      <c r="E274" s="11">
        <v>0.0019087962962962969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O274" s="17">
        <v>596</v>
      </c>
    </row>
    <row r="275" spans="2:15" ht="12.75">
      <c r="B275" s="14">
        <v>12.735100000000001</v>
      </c>
      <c r="C275" s="13">
        <v>12.76</v>
      </c>
      <c r="D275" s="12">
        <v>0.0019088572962962969</v>
      </c>
      <c r="E275" s="11">
        <v>0.0019129629629629635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O275" s="17">
        <v>598</v>
      </c>
    </row>
    <row r="276" spans="2:15" ht="12.75">
      <c r="B276" s="14">
        <v>12.7651</v>
      </c>
      <c r="C276" s="13">
        <v>12.79</v>
      </c>
      <c r="D276" s="12">
        <v>0.0019130239629629635</v>
      </c>
      <c r="E276" s="11">
        <v>0.0019171296296296302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O276" s="17">
        <v>599</v>
      </c>
    </row>
    <row r="277" spans="2:15" ht="12.75">
      <c r="B277" s="14">
        <v>12.7951</v>
      </c>
      <c r="C277" s="13">
        <v>12.82</v>
      </c>
      <c r="D277" s="12">
        <v>0.0019171906296296302</v>
      </c>
      <c r="E277" s="11">
        <v>0.0019212962962962968</v>
      </c>
      <c r="F277" s="10">
        <v>25</v>
      </c>
      <c r="G277" s="5">
        <f t="shared" si="4"/>
        <v>6</v>
      </c>
      <c r="H277" s="16">
        <v>14</v>
      </c>
      <c r="I277" s="16">
        <v>66.6</v>
      </c>
      <c r="J277" s="15">
        <v>275</v>
      </c>
      <c r="O277" s="17">
        <v>600</v>
      </c>
    </row>
    <row r="278" spans="2:15" ht="12.75">
      <c r="B278" s="14">
        <v>12.8251</v>
      </c>
      <c r="C278" s="13">
        <v>12.84</v>
      </c>
      <c r="D278" s="12">
        <v>0.0019213572962962968</v>
      </c>
      <c r="E278" s="11">
        <v>0.0019254629629629635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O278" s="17">
        <v>601</v>
      </c>
    </row>
    <row r="279" spans="2:15" ht="12.75">
      <c r="B279" s="14">
        <v>12.8451</v>
      </c>
      <c r="C279" s="13">
        <v>12.87</v>
      </c>
      <c r="D279" s="12">
        <v>0.0019255239629629634</v>
      </c>
      <c r="E279" s="11">
        <v>0.00192962962962963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O279" s="17">
        <v>602</v>
      </c>
    </row>
    <row r="280" spans="2:15" ht="12.75">
      <c r="B280" s="14">
        <v>12.8751</v>
      </c>
      <c r="C280" s="13">
        <v>12.9</v>
      </c>
      <c r="D280" s="12">
        <v>0.00192969062962963</v>
      </c>
      <c r="E280" s="11">
        <v>0.0019337962962962967</v>
      </c>
      <c r="F280" s="10">
        <v>22</v>
      </c>
      <c r="G280" s="5">
        <f t="shared" si="4"/>
        <v>6.04</v>
      </c>
      <c r="H280" s="16">
        <v>14.12</v>
      </c>
      <c r="I280" s="16">
        <v>67.15</v>
      </c>
      <c r="J280" s="15">
        <v>278</v>
      </c>
      <c r="O280" s="17">
        <v>604</v>
      </c>
    </row>
    <row r="281" spans="2:15" ht="12.75">
      <c r="B281" s="14">
        <v>12.905100000000001</v>
      </c>
      <c r="C281" s="13">
        <v>12.92</v>
      </c>
      <c r="D281" s="12">
        <v>0.0019338572962962967</v>
      </c>
      <c r="E281" s="11">
        <v>0.0019379629629629634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O281" s="17">
        <v>605</v>
      </c>
    </row>
    <row r="282" spans="2:15" ht="12.75">
      <c r="B282" s="14">
        <v>12.9251</v>
      </c>
      <c r="C282" s="13">
        <v>12.95</v>
      </c>
      <c r="D282" s="12">
        <v>0.0019380239629629634</v>
      </c>
      <c r="E282" s="11">
        <v>0.00194212962962963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O282" s="17">
        <v>606</v>
      </c>
    </row>
    <row r="283" spans="2:15" ht="12.75">
      <c r="B283" s="14">
        <v>12.9551</v>
      </c>
      <c r="C283" s="13">
        <v>12.98</v>
      </c>
      <c r="D283" s="12">
        <v>0.00194219062962963</v>
      </c>
      <c r="E283" s="11">
        <v>0.0019462962962962967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O283" s="17">
        <v>607</v>
      </c>
    </row>
    <row r="284" spans="2:15" ht="12.75">
      <c r="B284" s="14">
        <v>12.985100000000001</v>
      </c>
      <c r="C284" s="13">
        <v>13.01</v>
      </c>
      <c r="D284" s="12">
        <v>0.0019463572962962966</v>
      </c>
      <c r="E284" s="11">
        <v>0.0019504629629629633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O284" s="17">
        <v>608</v>
      </c>
    </row>
    <row r="285" spans="2:15" ht="12.75">
      <c r="B285" s="14">
        <v>13.0151</v>
      </c>
      <c r="C285" s="13">
        <v>13.03</v>
      </c>
      <c r="D285" s="12">
        <v>0.0019505239629629633</v>
      </c>
      <c r="E285" s="11">
        <v>0.00195462962962963</v>
      </c>
      <c r="F285" s="10">
        <v>17</v>
      </c>
      <c r="G285" s="5">
        <f t="shared" si="4"/>
        <v>6.1</v>
      </c>
      <c r="H285" s="16">
        <v>14.32</v>
      </c>
      <c r="I285" s="16">
        <v>68.07</v>
      </c>
      <c r="J285" s="15">
        <v>283</v>
      </c>
      <c r="O285" s="17">
        <v>610</v>
      </c>
    </row>
    <row r="286" spans="2:15" ht="12.75">
      <c r="B286" s="14">
        <v>13.0351</v>
      </c>
      <c r="C286" s="13">
        <v>13.06</v>
      </c>
      <c r="D286" s="12">
        <v>0.00195469062962963</v>
      </c>
      <c r="E286" s="11">
        <v>0.0019587962962962966</v>
      </c>
      <c r="F286" s="10">
        <v>16</v>
      </c>
      <c r="G286" s="5">
        <f t="shared" si="4"/>
        <v>6.11</v>
      </c>
      <c r="H286" s="16">
        <v>14.36</v>
      </c>
      <c r="I286" s="16">
        <v>68.26</v>
      </c>
      <c r="J286" s="15">
        <v>284</v>
      </c>
      <c r="O286" s="17">
        <v>611</v>
      </c>
    </row>
    <row r="287" spans="2:15" ht="12.75">
      <c r="B287" s="14">
        <v>13.065100000000001</v>
      </c>
      <c r="C287" s="13">
        <v>13.09</v>
      </c>
      <c r="D287" s="12">
        <v>0.0019588572962962966</v>
      </c>
      <c r="E287" s="11">
        <v>0.0019629629629629632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O287" s="17">
        <v>612</v>
      </c>
    </row>
    <row r="288" spans="2:15" ht="12.75">
      <c r="B288" s="14">
        <v>13.0951</v>
      </c>
      <c r="C288" s="13">
        <v>13.12</v>
      </c>
      <c r="D288" s="12">
        <v>0.001963023962962963</v>
      </c>
      <c r="E288" s="11">
        <v>0.00196712962962963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O288" s="17">
        <v>613</v>
      </c>
    </row>
    <row r="289" spans="2:15" ht="12.75">
      <c r="B289" s="14">
        <v>13.1251</v>
      </c>
      <c r="C289" s="13">
        <v>13.14</v>
      </c>
      <c r="D289" s="12">
        <v>0.00196719062962963</v>
      </c>
      <c r="E289" s="11">
        <v>0.0019712962962962965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O289" s="17">
        <v>614</v>
      </c>
    </row>
    <row r="290" spans="2:15" ht="12.75">
      <c r="B290" s="14">
        <v>13.145100000000001</v>
      </c>
      <c r="C290" s="13">
        <v>13.17</v>
      </c>
      <c r="D290" s="12">
        <v>0.0019713572962962965</v>
      </c>
      <c r="E290" s="11">
        <v>0.001975462962962963</v>
      </c>
      <c r="F290" s="10">
        <v>12</v>
      </c>
      <c r="G290" s="5">
        <f t="shared" si="4"/>
        <v>6.16</v>
      </c>
      <c r="H290" s="16">
        <v>14.52</v>
      </c>
      <c r="I290" s="16">
        <v>68.99</v>
      </c>
      <c r="J290" s="15">
        <v>288</v>
      </c>
      <c r="O290" s="17">
        <v>616</v>
      </c>
    </row>
    <row r="291" spans="2:15" ht="12.75">
      <c r="B291" s="14">
        <v>13.1751</v>
      </c>
      <c r="C291" s="13">
        <v>13.2</v>
      </c>
      <c r="D291" s="12">
        <v>0.001975523962962963</v>
      </c>
      <c r="E291" s="11">
        <v>0.00197962962962963</v>
      </c>
      <c r="F291" s="10">
        <v>11</v>
      </c>
      <c r="G291" s="5">
        <f t="shared" si="4"/>
        <v>6.17</v>
      </c>
      <c r="H291" s="16">
        <v>14.56</v>
      </c>
      <c r="I291" s="16">
        <v>69.18</v>
      </c>
      <c r="J291" s="15">
        <v>289</v>
      </c>
      <c r="O291" s="17">
        <v>617</v>
      </c>
    </row>
    <row r="292" spans="2:15" ht="12.75">
      <c r="B292" s="14">
        <v>13.2051</v>
      </c>
      <c r="C292" s="13">
        <v>13.23</v>
      </c>
      <c r="D292" s="12">
        <v>0.0019796906296296298</v>
      </c>
      <c r="E292" s="11">
        <v>0.0019837962962962964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O292" s="17">
        <v>618</v>
      </c>
    </row>
    <row r="293" spans="2:15" ht="12.75">
      <c r="B293" s="14">
        <v>13.235100000000001</v>
      </c>
      <c r="C293" s="13">
        <v>13.25</v>
      </c>
      <c r="D293" s="12">
        <v>0.0019838572962962964</v>
      </c>
      <c r="E293" s="11">
        <v>0.001987962962962963</v>
      </c>
      <c r="F293" s="10">
        <v>9</v>
      </c>
      <c r="G293" s="5">
        <f t="shared" si="4"/>
        <v>6.19</v>
      </c>
      <c r="H293" s="16">
        <v>14.64</v>
      </c>
      <c r="I293" s="16">
        <v>69.54</v>
      </c>
      <c r="J293" s="15">
        <v>291</v>
      </c>
      <c r="O293" s="17">
        <v>619</v>
      </c>
    </row>
    <row r="294" spans="2:15" ht="12.75">
      <c r="B294" s="14">
        <v>13.2551</v>
      </c>
      <c r="C294" s="13">
        <v>13.28</v>
      </c>
      <c r="D294" s="12">
        <v>0.001988023962962963</v>
      </c>
      <c r="E294" s="11">
        <v>0.0019921296296296297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O294" s="17">
        <v>620</v>
      </c>
    </row>
    <row r="295" spans="2:15" ht="12.75">
      <c r="B295" s="14">
        <v>13.2851</v>
      </c>
      <c r="C295" s="13">
        <v>13.31</v>
      </c>
      <c r="D295" s="12">
        <v>0.0019921906296296297</v>
      </c>
      <c r="E295" s="11">
        <v>0.0019962962962962964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O295" s="17">
        <v>622</v>
      </c>
    </row>
    <row r="296" spans="2:15" ht="12.75">
      <c r="B296" s="14">
        <v>13.315100000000001</v>
      </c>
      <c r="C296" s="13">
        <v>13.34</v>
      </c>
      <c r="D296" s="12">
        <v>0.0019963572962962963</v>
      </c>
      <c r="E296" s="11">
        <v>0.002000462962962963</v>
      </c>
      <c r="F296" s="10">
        <v>6</v>
      </c>
      <c r="G296" s="5">
        <f t="shared" si="4"/>
        <v>6.23</v>
      </c>
      <c r="H296" s="16">
        <v>14.76</v>
      </c>
      <c r="I296" s="16">
        <v>70.1</v>
      </c>
      <c r="J296" s="15">
        <v>294</v>
      </c>
      <c r="O296" s="17">
        <v>623</v>
      </c>
    </row>
    <row r="297" spans="2:15" ht="12.75">
      <c r="B297" s="14">
        <v>13.3451</v>
      </c>
      <c r="C297" s="13">
        <v>13.36</v>
      </c>
      <c r="D297" s="12">
        <v>0.002000523962962963</v>
      </c>
      <c r="E297" s="11">
        <v>0.0020046296296296296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O297" s="17">
        <v>624</v>
      </c>
    </row>
    <row r="298" spans="2:15" ht="12.75">
      <c r="B298" s="14">
        <v>13.3651</v>
      </c>
      <c r="C298" s="13">
        <v>13.39</v>
      </c>
      <c r="D298" s="12">
        <v>0.0020046906296296296</v>
      </c>
      <c r="E298" s="11">
        <v>0.0020087962962962963</v>
      </c>
      <c r="F298" s="10">
        <v>4</v>
      </c>
      <c r="G298" s="5">
        <f t="shared" si="4"/>
        <v>6.25</v>
      </c>
      <c r="H298" s="16">
        <v>14.84</v>
      </c>
      <c r="I298" s="16">
        <v>70.46</v>
      </c>
      <c r="J298" s="15">
        <v>296</v>
      </c>
      <c r="O298" s="17">
        <v>625</v>
      </c>
    </row>
    <row r="299" spans="2:15" ht="12.75">
      <c r="B299" s="14">
        <v>13.395100000000001</v>
      </c>
      <c r="C299" s="13">
        <v>13.42</v>
      </c>
      <c r="D299" s="12">
        <v>0.0020088572962962963</v>
      </c>
      <c r="E299" s="11">
        <v>0.002012962962962963</v>
      </c>
      <c r="F299" s="10">
        <v>3</v>
      </c>
      <c r="G299" s="5">
        <f t="shared" si="4"/>
        <v>6.26</v>
      </c>
      <c r="H299" s="16">
        <v>14.88</v>
      </c>
      <c r="I299" s="16">
        <v>70.65</v>
      </c>
      <c r="J299" s="15">
        <v>297</v>
      </c>
      <c r="O299" s="17">
        <v>626</v>
      </c>
    </row>
    <row r="300" spans="2:15" ht="12.75">
      <c r="B300" s="14">
        <v>13.4251</v>
      </c>
      <c r="C300" s="13">
        <v>13.45</v>
      </c>
      <c r="D300" s="12">
        <v>0.002013023962962963</v>
      </c>
      <c r="E300" s="11">
        <v>0.0020171296296296296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O300" s="17">
        <v>628</v>
      </c>
    </row>
    <row r="301" spans="2:15" ht="12.75">
      <c r="B301" s="14">
        <v>13.4551</v>
      </c>
      <c r="C301" s="13">
        <v>13.47</v>
      </c>
      <c r="D301" s="12">
        <v>0.0020171906296296296</v>
      </c>
      <c r="E301" s="11">
        <v>0.002021296296296296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O301" s="17">
        <v>629</v>
      </c>
    </row>
    <row r="302" spans="2:15" ht="12.75">
      <c r="B302" s="14">
        <v>13.475100000000001</v>
      </c>
      <c r="C302" s="13">
        <v>13.5</v>
      </c>
      <c r="D302" s="12">
        <v>0.002021357296296296</v>
      </c>
      <c r="E302" s="11">
        <v>0.002025462962962963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O302" s="9">
        <v>630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44"/>
  <sheetViews>
    <sheetView tabSelected="1" zoomScaleSheetLayoutView="100" zoomScalePageLayoutView="0" workbookViewId="0" topLeftCell="A1">
      <selection activeCell="I94" sqref="I94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51" customWidth="1"/>
    <col min="4" max="4" width="3.57421875" style="0" bestFit="1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9" max="9" width="7.8515625" style="0" bestFit="1" customWidth="1"/>
    <col min="10" max="10" width="3.57421875" style="0" customWidth="1"/>
    <col min="13" max="13" width="30.421875" style="0" customWidth="1"/>
  </cols>
  <sheetData>
    <row r="1" spans="1:14" ht="15">
      <c r="A1" s="137" t="s">
        <v>178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ht="15.75" thickBot="1"/>
    <row r="3" spans="1:14" ht="15.75" thickBot="1">
      <c r="A3" s="40" t="s">
        <v>0</v>
      </c>
      <c r="B3" s="41" t="s">
        <v>1</v>
      </c>
      <c r="C3" s="113" t="s">
        <v>2</v>
      </c>
      <c r="D3" s="113"/>
      <c r="E3" s="113" t="s">
        <v>3</v>
      </c>
      <c r="F3" s="113"/>
      <c r="G3" s="113" t="s">
        <v>8</v>
      </c>
      <c r="H3" s="113"/>
      <c r="I3" s="118" t="s">
        <v>168</v>
      </c>
      <c r="J3" s="119"/>
      <c r="K3" s="42" t="s">
        <v>6</v>
      </c>
      <c r="L3" s="42" t="s">
        <v>4</v>
      </c>
      <c r="M3" s="113" t="s">
        <v>5</v>
      </c>
      <c r="N3" s="136"/>
    </row>
    <row r="4" spans="1:14" ht="22.5" customHeight="1">
      <c r="A4" s="70"/>
      <c r="B4" s="68"/>
      <c r="C4" s="54"/>
      <c r="D4" s="43">
        <f aca="true" t="shared" si="0" ref="D4:D25">IF(C4&lt;6.19,0,VLOOKUP(C4,rfut,5,TRUE))</f>
        <v>0</v>
      </c>
      <c r="E4" s="54"/>
      <c r="F4" s="43">
        <f aca="true" t="shared" si="1" ref="F4:F25">IF(E4&lt;1.79,0,VLOOKUP(E4,távol,4,TRUE))</f>
        <v>0</v>
      </c>
      <c r="G4" s="54"/>
      <c r="H4" s="43">
        <f aca="true" t="shared" si="2" ref="H4:H25">IF(G4&lt;4,0,VLOOKUP(G4,kisl,2,TRUE))</f>
        <v>0</v>
      </c>
      <c r="I4" s="59"/>
      <c r="J4" s="43">
        <f>IF(I4&lt;leány!$D$2,0,VLOOKUP(I4,hfut,3,TRUE))</f>
        <v>0</v>
      </c>
      <c r="K4" s="44">
        <f>SUM(D4,F4,H4,J4)</f>
        <v>0</v>
      </c>
      <c r="L4" s="45">
        <f>RANK(K4,Egyéni!$L$3:$L$156,0)</f>
        <v>42</v>
      </c>
      <c r="M4" s="130"/>
      <c r="N4" s="131"/>
    </row>
    <row r="5" spans="1:14" ht="22.5" customHeight="1">
      <c r="A5" s="55"/>
      <c r="B5" s="68"/>
      <c r="C5" s="56"/>
      <c r="D5" s="30">
        <f t="shared" si="0"/>
        <v>0</v>
      </c>
      <c r="E5" s="56"/>
      <c r="F5" s="30">
        <f t="shared" si="1"/>
        <v>0</v>
      </c>
      <c r="G5" s="56"/>
      <c r="H5" s="30">
        <f t="shared" si="2"/>
        <v>0</v>
      </c>
      <c r="I5" s="60"/>
      <c r="J5" s="30">
        <f>IF(I5&lt;leány!$D$2,0,VLOOKUP(I5,hfut,3,TRUE))</f>
        <v>0</v>
      </c>
      <c r="K5" s="31">
        <f aca="true" t="shared" si="3" ref="K5:K25">SUM(D5,F5,H5,J5)</f>
        <v>0</v>
      </c>
      <c r="L5" s="46">
        <f>RANK(K5,Egyéni!$L$3:$L$156,0)</f>
        <v>42</v>
      </c>
      <c r="M5" s="132"/>
      <c r="N5" s="133"/>
    </row>
    <row r="6" spans="1:14" ht="22.5" customHeight="1">
      <c r="A6" s="55"/>
      <c r="B6" s="68"/>
      <c r="C6" s="56"/>
      <c r="D6" s="30">
        <f t="shared" si="0"/>
        <v>0</v>
      </c>
      <c r="E6" s="56"/>
      <c r="F6" s="30">
        <f t="shared" si="1"/>
        <v>0</v>
      </c>
      <c r="G6" s="56"/>
      <c r="H6" s="30">
        <f t="shared" si="2"/>
        <v>0</v>
      </c>
      <c r="I6" s="60"/>
      <c r="J6" s="30">
        <f>IF(I6&lt;leány!$D$2,0,VLOOKUP(I6,hfut,3,TRUE))</f>
        <v>0</v>
      </c>
      <c r="K6" s="31">
        <f t="shared" si="3"/>
        <v>0</v>
      </c>
      <c r="L6" s="46">
        <f>RANK(K6,Egyéni!$L$3:$L$156,0)</f>
        <v>42</v>
      </c>
      <c r="M6" s="132"/>
      <c r="N6" s="133"/>
    </row>
    <row r="7" spans="1:14" ht="22.5" customHeight="1">
      <c r="A7" s="55"/>
      <c r="B7" s="68"/>
      <c r="C7" s="56"/>
      <c r="D7" s="30">
        <f t="shared" si="0"/>
        <v>0</v>
      </c>
      <c r="E7" s="56"/>
      <c r="F7" s="30">
        <f t="shared" si="1"/>
        <v>0</v>
      </c>
      <c r="G7" s="56"/>
      <c r="H7" s="30">
        <f t="shared" si="2"/>
        <v>0</v>
      </c>
      <c r="I7" s="60"/>
      <c r="J7" s="30">
        <f>IF(I7&lt;leány!$D$2,0,VLOOKUP(I7,hfut,3,TRUE))</f>
        <v>0</v>
      </c>
      <c r="K7" s="31">
        <f t="shared" si="3"/>
        <v>0</v>
      </c>
      <c r="L7" s="46">
        <f>RANK(K7,Egyéni!$L$3:$L$156,0)</f>
        <v>42</v>
      </c>
      <c r="M7" s="132"/>
      <c r="N7" s="133"/>
    </row>
    <row r="8" spans="1:14" ht="22.5" customHeight="1">
      <c r="A8" s="55"/>
      <c r="B8" s="68"/>
      <c r="C8" s="56"/>
      <c r="D8" s="30">
        <f t="shared" si="0"/>
        <v>0</v>
      </c>
      <c r="E8" s="56"/>
      <c r="F8" s="30">
        <f t="shared" si="1"/>
        <v>0</v>
      </c>
      <c r="G8" s="56"/>
      <c r="H8" s="30">
        <f t="shared" si="2"/>
        <v>0</v>
      </c>
      <c r="I8" s="60"/>
      <c r="J8" s="30">
        <f>IF(I8&lt;leány!$D$2,0,VLOOKUP(I8,hfut,3,TRUE))</f>
        <v>0</v>
      </c>
      <c r="K8" s="31">
        <f t="shared" si="3"/>
        <v>0</v>
      </c>
      <c r="L8" s="46">
        <f>RANK(K8,Egyéni!$L$3:$L$156,0)</f>
        <v>42</v>
      </c>
      <c r="M8" s="132"/>
      <c r="N8" s="133"/>
    </row>
    <row r="9" spans="1:14" ht="22.5" customHeight="1">
      <c r="A9" s="55"/>
      <c r="B9" s="68"/>
      <c r="C9" s="56"/>
      <c r="D9" s="30">
        <f t="shared" si="0"/>
        <v>0</v>
      </c>
      <c r="E9" s="56"/>
      <c r="F9" s="30">
        <f t="shared" si="1"/>
        <v>0</v>
      </c>
      <c r="G9" s="56"/>
      <c r="H9" s="30">
        <f t="shared" si="2"/>
        <v>0</v>
      </c>
      <c r="I9" s="60"/>
      <c r="J9" s="30">
        <f>IF(I9&lt;leány!$D$2,0,VLOOKUP(I9,hfut,3,TRUE))</f>
        <v>0</v>
      </c>
      <c r="K9" s="31">
        <f t="shared" si="3"/>
        <v>0</v>
      </c>
      <c r="L9" s="46">
        <f>RANK(K9,Egyéni!$L$3:$L$156,0)</f>
        <v>42</v>
      </c>
      <c r="M9" s="132"/>
      <c r="N9" s="133"/>
    </row>
    <row r="10" spans="1:14" ht="22.5" customHeight="1">
      <c r="A10" s="55"/>
      <c r="B10" s="68"/>
      <c r="C10" s="56"/>
      <c r="D10" s="30">
        <f t="shared" si="0"/>
        <v>0</v>
      </c>
      <c r="E10" s="56"/>
      <c r="F10" s="30">
        <f t="shared" si="1"/>
        <v>0</v>
      </c>
      <c r="G10" s="56"/>
      <c r="H10" s="30">
        <f t="shared" si="2"/>
        <v>0</v>
      </c>
      <c r="I10" s="60"/>
      <c r="J10" s="30">
        <f>IF(I10&lt;leány!$D$2,0,VLOOKUP(I10,hfut,3,TRUE))</f>
        <v>0</v>
      </c>
      <c r="K10" s="31">
        <f t="shared" si="3"/>
        <v>0</v>
      </c>
      <c r="L10" s="46">
        <f>RANK(K10,Egyéni!$L$3:$L$156,0)</f>
        <v>42</v>
      </c>
      <c r="M10" s="132"/>
      <c r="N10" s="133"/>
    </row>
    <row r="11" spans="1:14" ht="22.5" customHeight="1">
      <c r="A11" s="55"/>
      <c r="B11" s="68"/>
      <c r="C11" s="56"/>
      <c r="D11" s="30">
        <f t="shared" si="0"/>
        <v>0</v>
      </c>
      <c r="E11" s="56"/>
      <c r="F11" s="30">
        <f t="shared" si="1"/>
        <v>0</v>
      </c>
      <c r="G11" s="56"/>
      <c r="H11" s="30">
        <f t="shared" si="2"/>
        <v>0</v>
      </c>
      <c r="I11" s="60"/>
      <c r="J11" s="30">
        <f>IF(I11&lt;leány!$D$2,0,VLOOKUP(I11,hfut,3,TRUE))</f>
        <v>0</v>
      </c>
      <c r="K11" s="31">
        <f t="shared" si="3"/>
        <v>0</v>
      </c>
      <c r="L11" s="46">
        <f>RANK(K11,Egyéni!$L$3:$L$156,0)</f>
        <v>42</v>
      </c>
      <c r="M11" s="132"/>
      <c r="N11" s="133"/>
    </row>
    <row r="12" spans="1:14" ht="22.5" customHeight="1">
      <c r="A12" s="55"/>
      <c r="B12" s="68"/>
      <c r="C12" s="56"/>
      <c r="D12" s="30">
        <f t="shared" si="0"/>
        <v>0</v>
      </c>
      <c r="E12" s="56"/>
      <c r="F12" s="30">
        <f t="shared" si="1"/>
        <v>0</v>
      </c>
      <c r="G12" s="56"/>
      <c r="H12" s="30">
        <f t="shared" si="2"/>
        <v>0</v>
      </c>
      <c r="I12" s="60"/>
      <c r="J12" s="30">
        <f>IF(I12&lt;leány!$D$2,0,VLOOKUP(I12,hfut,3,TRUE))</f>
        <v>0</v>
      </c>
      <c r="K12" s="31">
        <f t="shared" si="3"/>
        <v>0</v>
      </c>
      <c r="L12" s="46">
        <f>RANK(K12,Egyéni!$L$3:$L$156,0)</f>
        <v>42</v>
      </c>
      <c r="M12" s="132"/>
      <c r="N12" s="133"/>
    </row>
    <row r="13" spans="1:14" ht="22.5" customHeight="1">
      <c r="A13" s="55"/>
      <c r="B13" s="68"/>
      <c r="C13" s="56"/>
      <c r="D13" s="30">
        <f t="shared" si="0"/>
        <v>0</v>
      </c>
      <c r="E13" s="56"/>
      <c r="F13" s="30">
        <f t="shared" si="1"/>
        <v>0</v>
      </c>
      <c r="G13" s="56"/>
      <c r="H13" s="30">
        <f t="shared" si="2"/>
        <v>0</v>
      </c>
      <c r="I13" s="60"/>
      <c r="J13" s="30">
        <f>IF(I13&lt;leány!$D$2,0,VLOOKUP(I13,hfut,3,TRUE))</f>
        <v>0</v>
      </c>
      <c r="K13" s="31">
        <f t="shared" si="3"/>
        <v>0</v>
      </c>
      <c r="L13" s="46">
        <f>RANK(K13,Egyéni!$L$3:$L$156,0)</f>
        <v>42</v>
      </c>
      <c r="M13" s="132"/>
      <c r="N13" s="133"/>
    </row>
    <row r="14" spans="1:14" ht="22.5" customHeight="1">
      <c r="A14" s="55"/>
      <c r="B14" s="68"/>
      <c r="C14" s="56"/>
      <c r="D14" s="30">
        <f t="shared" si="0"/>
        <v>0</v>
      </c>
      <c r="E14" s="56"/>
      <c r="F14" s="30">
        <f t="shared" si="1"/>
        <v>0</v>
      </c>
      <c r="G14" s="56"/>
      <c r="H14" s="30">
        <f t="shared" si="2"/>
        <v>0</v>
      </c>
      <c r="I14" s="60"/>
      <c r="J14" s="30">
        <f>IF(I14&lt;leány!$D$2,0,VLOOKUP(I14,hfut,3,TRUE))</f>
        <v>0</v>
      </c>
      <c r="K14" s="31">
        <f t="shared" si="3"/>
        <v>0</v>
      </c>
      <c r="L14" s="46">
        <f>RANK(K14,Egyéni!$L$3:$L$156,0)</f>
        <v>42</v>
      </c>
      <c r="M14" s="132"/>
      <c r="N14" s="133"/>
    </row>
    <row r="15" spans="1:14" ht="22.5" customHeight="1">
      <c r="A15" s="55"/>
      <c r="B15" s="68"/>
      <c r="C15" s="56"/>
      <c r="D15" s="30">
        <f t="shared" si="0"/>
        <v>0</v>
      </c>
      <c r="E15" s="56"/>
      <c r="F15" s="30">
        <f t="shared" si="1"/>
        <v>0</v>
      </c>
      <c r="G15" s="56"/>
      <c r="H15" s="30">
        <f t="shared" si="2"/>
        <v>0</v>
      </c>
      <c r="I15" s="60"/>
      <c r="J15" s="30">
        <f>IF(I15&lt;leány!$D$2,0,VLOOKUP(I15,hfut,3,TRUE))</f>
        <v>0</v>
      </c>
      <c r="K15" s="31">
        <f t="shared" si="3"/>
        <v>0</v>
      </c>
      <c r="L15" s="46">
        <f>RANK(K15,Egyéni!$L$3:$L$156,0)</f>
        <v>42</v>
      </c>
      <c r="M15" s="132"/>
      <c r="N15" s="133"/>
    </row>
    <row r="16" spans="1:14" ht="22.5" customHeight="1">
      <c r="A16" s="55"/>
      <c r="B16" s="68"/>
      <c r="C16" s="56"/>
      <c r="D16" s="30">
        <f t="shared" si="0"/>
        <v>0</v>
      </c>
      <c r="E16" s="56"/>
      <c r="F16" s="30">
        <f t="shared" si="1"/>
        <v>0</v>
      </c>
      <c r="G16" s="56"/>
      <c r="H16" s="30">
        <f t="shared" si="2"/>
        <v>0</v>
      </c>
      <c r="I16" s="60"/>
      <c r="J16" s="30">
        <f>IF(I16&lt;leány!$D$2,0,VLOOKUP(I16,hfut,3,TRUE))</f>
        <v>0</v>
      </c>
      <c r="K16" s="31">
        <f t="shared" si="3"/>
        <v>0</v>
      </c>
      <c r="L16" s="46">
        <f>RANK(K16,Egyéni!$L$3:$L$156,0)</f>
        <v>42</v>
      </c>
      <c r="M16" s="132"/>
      <c r="N16" s="133"/>
    </row>
    <row r="17" spans="1:14" ht="22.5" customHeight="1">
      <c r="A17" s="55"/>
      <c r="B17" s="68"/>
      <c r="C17" s="56"/>
      <c r="D17" s="30">
        <f t="shared" si="0"/>
        <v>0</v>
      </c>
      <c r="E17" s="56"/>
      <c r="F17" s="30">
        <f t="shared" si="1"/>
        <v>0</v>
      </c>
      <c r="G17" s="56"/>
      <c r="H17" s="30">
        <f t="shared" si="2"/>
        <v>0</v>
      </c>
      <c r="I17" s="60"/>
      <c r="J17" s="30">
        <f>IF(I17&lt;leány!$D$2,0,VLOOKUP(I17,hfut,3,TRUE))</f>
        <v>0</v>
      </c>
      <c r="K17" s="31">
        <f t="shared" si="3"/>
        <v>0</v>
      </c>
      <c r="L17" s="46">
        <f>RANK(K17,Egyéni!$L$3:$L$156,0)</f>
        <v>42</v>
      </c>
      <c r="M17" s="132"/>
      <c r="N17" s="133"/>
    </row>
    <row r="18" spans="1:14" ht="22.5" customHeight="1">
      <c r="A18" s="55"/>
      <c r="B18" s="68"/>
      <c r="C18" s="56"/>
      <c r="D18" s="30">
        <f t="shared" si="0"/>
        <v>0</v>
      </c>
      <c r="E18" s="56"/>
      <c r="F18" s="30">
        <f t="shared" si="1"/>
        <v>0</v>
      </c>
      <c r="G18" s="56"/>
      <c r="H18" s="30">
        <f t="shared" si="2"/>
        <v>0</v>
      </c>
      <c r="I18" s="60"/>
      <c r="J18" s="30">
        <f>IF(I18&lt;leány!$D$2,0,VLOOKUP(I18,hfut,3,TRUE))</f>
        <v>0</v>
      </c>
      <c r="K18" s="31">
        <f t="shared" si="3"/>
        <v>0</v>
      </c>
      <c r="L18" s="46">
        <f>RANK(K18,Egyéni!$L$3:$L$156,0)</f>
        <v>42</v>
      </c>
      <c r="M18" s="132"/>
      <c r="N18" s="133"/>
    </row>
    <row r="19" spans="1:14" ht="22.5" customHeight="1">
      <c r="A19" s="55"/>
      <c r="B19" s="68"/>
      <c r="C19" s="56"/>
      <c r="D19" s="30">
        <f t="shared" si="0"/>
        <v>0</v>
      </c>
      <c r="E19" s="56"/>
      <c r="F19" s="30">
        <f t="shared" si="1"/>
        <v>0</v>
      </c>
      <c r="G19" s="56"/>
      <c r="H19" s="30">
        <f t="shared" si="2"/>
        <v>0</v>
      </c>
      <c r="I19" s="60"/>
      <c r="J19" s="30">
        <f>IF(I19&lt;leány!$D$2,0,VLOOKUP(I19,hfut,3,TRUE))</f>
        <v>0</v>
      </c>
      <c r="K19" s="31">
        <f t="shared" si="3"/>
        <v>0</v>
      </c>
      <c r="L19" s="46">
        <f>RANK(K19,Egyéni!$L$3:$L$156,0)</f>
        <v>42</v>
      </c>
      <c r="M19" s="132"/>
      <c r="N19" s="133"/>
    </row>
    <row r="20" spans="1:14" ht="22.5" customHeight="1">
      <c r="A20" s="55"/>
      <c r="B20" s="68"/>
      <c r="C20" s="56"/>
      <c r="D20" s="30">
        <f t="shared" si="0"/>
        <v>0</v>
      </c>
      <c r="E20" s="56"/>
      <c r="F20" s="30">
        <f t="shared" si="1"/>
        <v>0</v>
      </c>
      <c r="G20" s="56"/>
      <c r="H20" s="30">
        <f t="shared" si="2"/>
        <v>0</v>
      </c>
      <c r="I20" s="60"/>
      <c r="J20" s="30">
        <f>IF(I20&lt;leány!$D$2,0,VLOOKUP(I20,hfut,3,TRUE))</f>
        <v>0</v>
      </c>
      <c r="K20" s="31">
        <f t="shared" si="3"/>
        <v>0</v>
      </c>
      <c r="L20" s="46">
        <f>RANK(K20,Egyéni!$L$3:$L$156,0)</f>
        <v>42</v>
      </c>
      <c r="M20" s="132"/>
      <c r="N20" s="133"/>
    </row>
    <row r="21" spans="1:14" ht="22.5" customHeight="1">
      <c r="A21" s="55"/>
      <c r="B21" s="68"/>
      <c r="C21" s="56"/>
      <c r="D21" s="30">
        <f t="shared" si="0"/>
        <v>0</v>
      </c>
      <c r="E21" s="56"/>
      <c r="F21" s="30">
        <f t="shared" si="1"/>
        <v>0</v>
      </c>
      <c r="G21" s="56"/>
      <c r="H21" s="30">
        <f t="shared" si="2"/>
        <v>0</v>
      </c>
      <c r="I21" s="60"/>
      <c r="J21" s="30">
        <f>IF(I21&lt;leány!$D$2,0,VLOOKUP(I21,hfut,3,TRUE))</f>
        <v>0</v>
      </c>
      <c r="K21" s="31">
        <f t="shared" si="3"/>
        <v>0</v>
      </c>
      <c r="L21" s="46">
        <f>RANK(K21,Egyéni!$L$3:$L$156,0)</f>
        <v>42</v>
      </c>
      <c r="M21" s="132"/>
      <c r="N21" s="133"/>
    </row>
    <row r="22" spans="1:14" ht="22.5" customHeight="1">
      <c r="A22" s="55"/>
      <c r="B22" s="68"/>
      <c r="C22" s="56"/>
      <c r="D22" s="30">
        <f t="shared" si="0"/>
        <v>0</v>
      </c>
      <c r="E22" s="56"/>
      <c r="F22" s="30">
        <f t="shared" si="1"/>
        <v>0</v>
      </c>
      <c r="G22" s="56"/>
      <c r="H22" s="30">
        <f t="shared" si="2"/>
        <v>0</v>
      </c>
      <c r="I22" s="60"/>
      <c r="J22" s="30">
        <f>IF(I22&lt;leány!$D$2,0,VLOOKUP(I22,hfut,3,TRUE))</f>
        <v>0</v>
      </c>
      <c r="K22" s="31">
        <f t="shared" si="3"/>
        <v>0</v>
      </c>
      <c r="L22" s="46">
        <f>RANK(K22,Egyéni!$L$3:$L$156,0)</f>
        <v>42</v>
      </c>
      <c r="M22" s="132"/>
      <c r="N22" s="133"/>
    </row>
    <row r="23" spans="1:14" ht="22.5" customHeight="1">
      <c r="A23" s="55"/>
      <c r="B23" s="68"/>
      <c r="C23" s="56"/>
      <c r="D23" s="30">
        <f t="shared" si="0"/>
        <v>0</v>
      </c>
      <c r="E23" s="56"/>
      <c r="F23" s="30">
        <f t="shared" si="1"/>
        <v>0</v>
      </c>
      <c r="G23" s="56"/>
      <c r="H23" s="30">
        <f t="shared" si="2"/>
        <v>0</v>
      </c>
      <c r="I23" s="60"/>
      <c r="J23" s="30">
        <f>IF(I23&lt;leány!$D$2,0,VLOOKUP(I23,hfut,3,TRUE))</f>
        <v>0</v>
      </c>
      <c r="K23" s="31">
        <f t="shared" si="3"/>
        <v>0</v>
      </c>
      <c r="L23" s="46">
        <f>RANK(K23,Egyéni!$L$3:$L$156,0)</f>
        <v>42</v>
      </c>
      <c r="M23" s="132"/>
      <c r="N23" s="133"/>
    </row>
    <row r="24" spans="1:14" ht="22.5" customHeight="1">
      <c r="A24" s="55"/>
      <c r="B24" s="68"/>
      <c r="C24" s="56"/>
      <c r="D24" s="30">
        <f t="shared" si="0"/>
        <v>0</v>
      </c>
      <c r="E24" s="56"/>
      <c r="F24" s="30">
        <f t="shared" si="1"/>
        <v>0</v>
      </c>
      <c r="G24" s="56"/>
      <c r="H24" s="30">
        <f t="shared" si="2"/>
        <v>0</v>
      </c>
      <c r="I24" s="60"/>
      <c r="J24" s="30">
        <f>IF(I24&lt;leány!$D$2,0,VLOOKUP(I24,hfut,3,TRUE))</f>
        <v>0</v>
      </c>
      <c r="K24" s="31">
        <f t="shared" si="3"/>
        <v>0</v>
      </c>
      <c r="L24" s="46">
        <f>RANK(K24,Egyéni!$L$3:$L$156,0)</f>
        <v>42</v>
      </c>
      <c r="M24" s="132"/>
      <c r="N24" s="133"/>
    </row>
    <row r="25" spans="1:14" ht="22.5" customHeight="1" thickBot="1">
      <c r="A25" s="57"/>
      <c r="B25" s="69"/>
      <c r="C25" s="58"/>
      <c r="D25" s="32">
        <f t="shared" si="0"/>
        <v>0</v>
      </c>
      <c r="E25" s="58"/>
      <c r="F25" s="32">
        <f t="shared" si="1"/>
        <v>0</v>
      </c>
      <c r="G25" s="58"/>
      <c r="H25" s="32">
        <f t="shared" si="2"/>
        <v>0</v>
      </c>
      <c r="I25" s="61"/>
      <c r="J25" s="32">
        <f>IF(I25&lt;leány!$D$2,0,VLOOKUP(I25,hfut,3,TRUE))</f>
        <v>0</v>
      </c>
      <c r="K25" s="33">
        <f t="shared" si="3"/>
        <v>0</v>
      </c>
      <c r="L25" s="47">
        <f>RANK(K25,Egyéni!$L$3:$L$156,0)</f>
        <v>42</v>
      </c>
      <c r="M25" s="134"/>
      <c r="N25" s="135"/>
    </row>
    <row r="26" spans="3:10" ht="16.5" thickBot="1">
      <c r="C26" s="52"/>
      <c r="D26" s="2"/>
      <c r="E26" s="1"/>
      <c r="F26" s="2"/>
      <c r="G26" s="1"/>
      <c r="H26" s="2"/>
      <c r="I26" s="2"/>
      <c r="J26" s="2"/>
    </row>
    <row r="27" spans="1:14" ht="15.75" thickBot="1">
      <c r="A27" s="115" t="s">
        <v>187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20">
        <f>RANK(M29,Csapat!$C$3:P30,0)</f>
        <v>8</v>
      </c>
      <c r="N27" s="121"/>
    </row>
    <row r="28" spans="1:14" ht="15.75" thickBot="1">
      <c r="A28" s="35" t="s">
        <v>0</v>
      </c>
      <c r="B28" s="36" t="s">
        <v>1</v>
      </c>
      <c r="C28" s="114" t="s">
        <v>2</v>
      </c>
      <c r="D28" s="114"/>
      <c r="E28" s="114" t="s">
        <v>3</v>
      </c>
      <c r="F28" s="114"/>
      <c r="G28" s="114" t="s">
        <v>8</v>
      </c>
      <c r="H28" s="114"/>
      <c r="I28" s="118" t="s">
        <v>168</v>
      </c>
      <c r="J28" s="119"/>
      <c r="K28" s="36" t="s">
        <v>6</v>
      </c>
      <c r="L28" s="37" t="s">
        <v>7</v>
      </c>
      <c r="M28" s="122"/>
      <c r="N28" s="123"/>
    </row>
    <row r="29" spans="1:14" ht="19.5" customHeight="1">
      <c r="A29" s="62" t="s">
        <v>181</v>
      </c>
      <c r="B29" s="68"/>
      <c r="C29" s="54"/>
      <c r="D29" s="34">
        <f aca="true" t="shared" si="4" ref="D29:D34">IF(C29&lt;6.19,0,VLOOKUP(C29,rfut,5,TRUE))</f>
        <v>0</v>
      </c>
      <c r="E29" s="56"/>
      <c r="F29" s="34">
        <f aca="true" t="shared" si="5" ref="F29:F34">IF(E29&lt;1.79,0,VLOOKUP(E29,távol,4,TRUE))</f>
        <v>0</v>
      </c>
      <c r="G29" s="63"/>
      <c r="H29" s="34">
        <f aca="true" t="shared" si="6" ref="H29:H34">IF(G29&lt;4,0,VLOOKUP(G29,kisl,2,TRUE))</f>
        <v>0</v>
      </c>
      <c r="I29" s="59"/>
      <c r="J29" s="30">
        <f>IF(I29&lt;leány!$D$2,0,VLOOKUP(I29,hfut,3,TRUE))</f>
        <v>0</v>
      </c>
      <c r="K29" s="44">
        <f aca="true" t="shared" si="7" ref="K29:K34">SUM(D29,F29,H29,J29)</f>
        <v>0</v>
      </c>
      <c r="L29" s="45">
        <f>RANK(K29,Egyéni!$L$3:$L$156,0)</f>
        <v>42</v>
      </c>
      <c r="M29" s="126">
        <f>SUM(K29:K34)-MIN(K29:K34)</f>
        <v>0</v>
      </c>
      <c r="N29" s="127"/>
    </row>
    <row r="30" spans="1:14" ht="19.5" customHeight="1">
      <c r="A30" s="55" t="s">
        <v>182</v>
      </c>
      <c r="B30" s="68"/>
      <c r="C30" s="56"/>
      <c r="D30" s="30">
        <f t="shared" si="4"/>
        <v>0</v>
      </c>
      <c r="E30" s="56"/>
      <c r="F30" s="34">
        <f t="shared" si="5"/>
        <v>0</v>
      </c>
      <c r="G30" s="64"/>
      <c r="H30" s="30">
        <f t="shared" si="6"/>
        <v>0</v>
      </c>
      <c r="I30" s="60"/>
      <c r="J30" s="30">
        <f>IF(I30&lt;leány!$D$2,0,VLOOKUP(I30,hfut,3,TRUE))</f>
        <v>0</v>
      </c>
      <c r="K30" s="31">
        <f t="shared" si="7"/>
        <v>0</v>
      </c>
      <c r="L30" s="46">
        <f>RANK(K30,Egyéni!$L$3:$L$156,0)</f>
        <v>42</v>
      </c>
      <c r="M30" s="128"/>
      <c r="N30" s="129"/>
    </row>
    <row r="31" spans="1:14" ht="19.5" customHeight="1">
      <c r="A31" s="55" t="s">
        <v>183</v>
      </c>
      <c r="B31" s="68"/>
      <c r="C31" s="56"/>
      <c r="D31" s="30">
        <f t="shared" si="4"/>
        <v>0</v>
      </c>
      <c r="E31" s="56"/>
      <c r="F31" s="34">
        <f t="shared" si="5"/>
        <v>0</v>
      </c>
      <c r="G31" s="65"/>
      <c r="H31" s="30">
        <f t="shared" si="6"/>
        <v>0</v>
      </c>
      <c r="I31" s="60"/>
      <c r="J31" s="30">
        <f>IF(I31&lt;leány!$D$2,0,VLOOKUP(I31,hfut,3,TRUE))</f>
        <v>0</v>
      </c>
      <c r="K31" s="31">
        <f t="shared" si="7"/>
        <v>0</v>
      </c>
      <c r="L31" s="46">
        <f>RANK(K31,Egyéni!$L$3:$L$156,0)</f>
        <v>42</v>
      </c>
      <c r="M31" s="128"/>
      <c r="N31" s="129"/>
    </row>
    <row r="32" spans="1:14" ht="19.5" customHeight="1">
      <c r="A32" s="55" t="s">
        <v>184</v>
      </c>
      <c r="B32" s="68"/>
      <c r="C32" s="56"/>
      <c r="D32" s="30">
        <f t="shared" si="4"/>
        <v>0</v>
      </c>
      <c r="E32" s="56"/>
      <c r="F32" s="34">
        <f t="shared" si="5"/>
        <v>0</v>
      </c>
      <c r="G32" s="65"/>
      <c r="H32" s="30">
        <f t="shared" si="6"/>
        <v>0</v>
      </c>
      <c r="I32" s="60"/>
      <c r="J32" s="30">
        <f>IF(I32&lt;leány!$D$2,0,VLOOKUP(I32,hfut,3,TRUE))</f>
        <v>0</v>
      </c>
      <c r="K32" s="31">
        <f t="shared" si="7"/>
        <v>0</v>
      </c>
      <c r="L32" s="46">
        <f>RANK(K32,Egyéni!$L$3:$L$156,0)</f>
        <v>42</v>
      </c>
      <c r="M32" s="128"/>
      <c r="N32" s="129"/>
    </row>
    <row r="33" spans="1:14" ht="19.5" customHeight="1">
      <c r="A33" s="55" t="s">
        <v>185</v>
      </c>
      <c r="B33" s="68"/>
      <c r="C33" s="56"/>
      <c r="D33" s="30">
        <f t="shared" si="4"/>
        <v>0</v>
      </c>
      <c r="E33" s="56"/>
      <c r="F33" s="34">
        <f t="shared" si="5"/>
        <v>0</v>
      </c>
      <c r="G33" s="65"/>
      <c r="H33" s="30">
        <f t="shared" si="6"/>
        <v>0</v>
      </c>
      <c r="I33" s="60"/>
      <c r="J33" s="30">
        <f>IF(I33&lt;leány!$D$2,0,VLOOKUP(I33,hfut,3,TRUE))</f>
        <v>0</v>
      </c>
      <c r="K33" s="31">
        <f t="shared" si="7"/>
        <v>0</v>
      </c>
      <c r="L33" s="46">
        <f>RANK(K33,Egyéni!$L$3:$L$156,0)</f>
        <v>42</v>
      </c>
      <c r="M33" s="49"/>
      <c r="N33" s="50"/>
    </row>
    <row r="34" spans="1:14" ht="19.5" customHeight="1" thickBot="1">
      <c r="A34" s="57" t="s">
        <v>186</v>
      </c>
      <c r="B34" s="69"/>
      <c r="C34" s="58"/>
      <c r="D34" s="32">
        <f t="shared" si="4"/>
        <v>0</v>
      </c>
      <c r="E34" s="58"/>
      <c r="F34" s="32">
        <f t="shared" si="5"/>
        <v>0</v>
      </c>
      <c r="G34" s="66"/>
      <c r="H34" s="32">
        <f t="shared" si="6"/>
        <v>0</v>
      </c>
      <c r="I34" s="61"/>
      <c r="J34" s="32">
        <f>IF(I34&lt;leány!$D$2,0,VLOOKUP(I34,hfut,3,TRUE))</f>
        <v>0</v>
      </c>
      <c r="K34" s="33">
        <f t="shared" si="7"/>
        <v>0</v>
      </c>
      <c r="L34" s="48">
        <f>RANK(K34,Egyéni!$L$3:$L$156,0)</f>
        <v>42</v>
      </c>
      <c r="M34" s="124"/>
      <c r="N34" s="125"/>
    </row>
    <row r="35" ht="19.5" customHeight="1"/>
    <row r="36" ht="19.5" customHeight="1" thickBot="1"/>
    <row r="37" spans="1:14" ht="19.5" customHeight="1" thickBot="1">
      <c r="A37" s="115" t="s">
        <v>188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7"/>
      <c r="M37" s="120">
        <f>RANK(M39,Csapat!$C$3:P40,0)</f>
        <v>4</v>
      </c>
      <c r="N37" s="121"/>
    </row>
    <row r="38" spans="1:14" ht="19.5" customHeight="1" thickBot="1">
      <c r="A38" s="35" t="s">
        <v>0</v>
      </c>
      <c r="B38" s="36" t="s">
        <v>1</v>
      </c>
      <c r="C38" s="114" t="s">
        <v>2</v>
      </c>
      <c r="D38" s="114"/>
      <c r="E38" s="114" t="s">
        <v>3</v>
      </c>
      <c r="F38" s="114"/>
      <c r="G38" s="114" t="s">
        <v>8</v>
      </c>
      <c r="H38" s="114"/>
      <c r="I38" s="118" t="s">
        <v>168</v>
      </c>
      <c r="J38" s="119"/>
      <c r="K38" s="36" t="s">
        <v>6</v>
      </c>
      <c r="L38" s="37" t="s">
        <v>7</v>
      </c>
      <c r="M38" s="122"/>
      <c r="N38" s="123"/>
    </row>
    <row r="39" spans="1:14" ht="19.5" customHeight="1">
      <c r="A39" s="62" t="s">
        <v>203</v>
      </c>
      <c r="B39" s="68">
        <v>2006</v>
      </c>
      <c r="C39" s="54">
        <v>9.2</v>
      </c>
      <c r="D39" s="34">
        <f aca="true" t="shared" si="8" ref="D39:D44">IF(C39&lt;6.19,0,VLOOKUP(C39,rfut,5,TRUE))</f>
        <v>176</v>
      </c>
      <c r="E39" s="56">
        <v>3.92</v>
      </c>
      <c r="F39" s="34">
        <f aca="true" t="shared" si="9" ref="F39:F44">IF(E39&lt;1.79,0,VLOOKUP(E39,távol,4,TRUE))</f>
        <v>121</v>
      </c>
      <c r="G39" s="63">
        <v>35.43</v>
      </c>
      <c r="H39" s="34">
        <f aca="true" t="shared" si="10" ref="H39:H44">IF(G39&lt;4,0,VLOOKUP(G39,kisl,2,TRUE))</f>
        <v>120</v>
      </c>
      <c r="I39" s="59">
        <v>0.0014351851851851854</v>
      </c>
      <c r="J39" s="30">
        <f>IF(I39&lt;leány!$D$2,0,VLOOKUP(I39,hfut,3,TRUE))</f>
        <v>155</v>
      </c>
      <c r="K39" s="44">
        <f aca="true" t="shared" si="11" ref="K39:K44">SUM(D39,F39,H39,J39)</f>
        <v>572</v>
      </c>
      <c r="L39" s="45">
        <f>RANK(K39,Egyéni!$L$3:$L$156,0)</f>
        <v>13</v>
      </c>
      <c r="M39" s="126">
        <f>SUM(K39:K44)-MIN(K39:K44)</f>
        <v>2620</v>
      </c>
      <c r="N39" s="127"/>
    </row>
    <row r="40" spans="1:14" ht="19.5" customHeight="1">
      <c r="A40" s="55" t="s">
        <v>204</v>
      </c>
      <c r="B40" s="68">
        <v>2007</v>
      </c>
      <c r="C40" s="56">
        <v>9.5</v>
      </c>
      <c r="D40" s="30">
        <f t="shared" si="8"/>
        <v>161</v>
      </c>
      <c r="E40" s="56">
        <v>4</v>
      </c>
      <c r="F40" s="34">
        <f t="shared" si="9"/>
        <v>126</v>
      </c>
      <c r="G40" s="64">
        <v>33.47</v>
      </c>
      <c r="H40" s="30">
        <f t="shared" si="10"/>
        <v>112</v>
      </c>
      <c r="I40" s="60">
        <v>0.0014803240740740742</v>
      </c>
      <c r="J40" s="30">
        <f>IF(I40&lt;leány!$D$2,0,VLOOKUP(I40,hfut,3,TRUE))</f>
        <v>142</v>
      </c>
      <c r="K40" s="31">
        <f t="shared" si="11"/>
        <v>541</v>
      </c>
      <c r="L40" s="46">
        <f>RANK(K40,Egyéni!$L$3:$L$156,0)</f>
        <v>15</v>
      </c>
      <c r="M40" s="128"/>
      <c r="N40" s="129"/>
    </row>
    <row r="41" spans="1:14" ht="19.5" customHeight="1">
      <c r="A41" s="55" t="s">
        <v>219</v>
      </c>
      <c r="B41" s="68">
        <v>2007</v>
      </c>
      <c r="C41" s="56">
        <v>9.2</v>
      </c>
      <c r="D41" s="30">
        <f t="shared" si="8"/>
        <v>176</v>
      </c>
      <c r="E41" s="56">
        <v>4.08</v>
      </c>
      <c r="F41" s="34">
        <f t="shared" si="9"/>
        <v>131</v>
      </c>
      <c r="G41" s="64">
        <v>29.4</v>
      </c>
      <c r="H41" s="30">
        <f t="shared" si="10"/>
        <v>95</v>
      </c>
      <c r="I41" s="60">
        <v>0.001792824074074074</v>
      </c>
      <c r="J41" s="30">
        <f>IF(I41&lt;leány!$D$2,0,VLOOKUP(I41,hfut,3,TRUE))</f>
        <v>56</v>
      </c>
      <c r="K41" s="31">
        <f t="shared" si="11"/>
        <v>458</v>
      </c>
      <c r="L41" s="46">
        <f>RANK(K41,Egyéni!$L$3:$L$156,0)</f>
        <v>30</v>
      </c>
      <c r="M41" s="128"/>
      <c r="N41" s="129"/>
    </row>
    <row r="42" spans="1:14" ht="19.5" customHeight="1">
      <c r="A42" s="55" t="s">
        <v>205</v>
      </c>
      <c r="B42" s="68">
        <v>2007</v>
      </c>
      <c r="C42" s="56">
        <v>9.8</v>
      </c>
      <c r="D42" s="30">
        <f t="shared" si="8"/>
        <v>147</v>
      </c>
      <c r="E42" s="56">
        <v>3.7</v>
      </c>
      <c r="F42" s="34">
        <f t="shared" si="9"/>
        <v>107</v>
      </c>
      <c r="G42" s="64">
        <v>28.78</v>
      </c>
      <c r="H42" s="30">
        <f t="shared" si="10"/>
        <v>92</v>
      </c>
      <c r="I42" s="60">
        <v>0.001568287037037037</v>
      </c>
      <c r="J42" s="30">
        <f>IF(I42&lt;leány!$D$2,0,VLOOKUP(I42,hfut,3,TRUE))</f>
        <v>116</v>
      </c>
      <c r="K42" s="31">
        <f t="shared" si="11"/>
        <v>462</v>
      </c>
      <c r="L42" s="46">
        <f>RANK(K42,Egyéni!$L$3:$L$156,0)</f>
        <v>29</v>
      </c>
      <c r="M42" s="128"/>
      <c r="N42" s="129"/>
    </row>
    <row r="43" spans="1:14" ht="19.5" customHeight="1">
      <c r="A43" s="55" t="s">
        <v>206</v>
      </c>
      <c r="B43" s="68">
        <v>2006</v>
      </c>
      <c r="C43" s="56">
        <v>9.6</v>
      </c>
      <c r="D43" s="30">
        <f t="shared" si="8"/>
        <v>157</v>
      </c>
      <c r="E43" s="56">
        <v>3.77</v>
      </c>
      <c r="F43" s="34">
        <f t="shared" si="9"/>
        <v>111</v>
      </c>
      <c r="G43" s="64">
        <v>23.73</v>
      </c>
      <c r="H43" s="30">
        <f t="shared" si="10"/>
        <v>72</v>
      </c>
      <c r="I43" s="60">
        <v>0.0016504629629629632</v>
      </c>
      <c r="J43" s="30">
        <f>IF(I43&lt;leány!$D$2,0,VLOOKUP(I43,hfut,3,TRUE))</f>
        <v>93</v>
      </c>
      <c r="K43" s="31">
        <f t="shared" si="11"/>
        <v>433</v>
      </c>
      <c r="L43" s="46">
        <f>RANK(K43,Egyéni!$L$3:$L$156,0)</f>
        <v>33</v>
      </c>
      <c r="M43" s="49"/>
      <c r="N43" s="50"/>
    </row>
    <row r="44" spans="1:14" ht="19.5" customHeight="1" thickBot="1">
      <c r="A44" s="57" t="s">
        <v>207</v>
      </c>
      <c r="B44" s="69">
        <v>2006</v>
      </c>
      <c r="C44" s="58">
        <v>9.1</v>
      </c>
      <c r="D44" s="32">
        <f t="shared" si="8"/>
        <v>181</v>
      </c>
      <c r="E44" s="58">
        <v>4.2</v>
      </c>
      <c r="F44" s="32">
        <f t="shared" si="9"/>
        <v>139</v>
      </c>
      <c r="G44" s="73">
        <v>32.43</v>
      </c>
      <c r="H44" s="32">
        <f t="shared" si="10"/>
        <v>107</v>
      </c>
      <c r="I44" s="61">
        <v>0.001420138888888889</v>
      </c>
      <c r="J44" s="32">
        <f>IF(I44&lt;leány!$D$2,0,VLOOKUP(I44,hfut,3,TRUE))</f>
        <v>160</v>
      </c>
      <c r="K44" s="33">
        <f t="shared" si="11"/>
        <v>587</v>
      </c>
      <c r="L44" s="48">
        <f>RANK(K44,Egyéni!$L$3:$L$156,0)</f>
        <v>9</v>
      </c>
      <c r="M44" s="124"/>
      <c r="N44" s="125"/>
    </row>
    <row r="45" ht="19.5" customHeight="1"/>
    <row r="46" ht="19.5" customHeight="1" thickBot="1"/>
    <row r="47" spans="1:14" ht="19.5" customHeight="1" thickBo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7"/>
      <c r="M47" s="120">
        <f>RANK(M49,Csapat!$C$3:P50,0)</f>
        <v>8</v>
      </c>
      <c r="N47" s="121"/>
    </row>
    <row r="48" spans="1:14" ht="19.5" customHeight="1" thickBot="1">
      <c r="A48" s="35" t="s">
        <v>0</v>
      </c>
      <c r="B48" s="36" t="s">
        <v>1</v>
      </c>
      <c r="C48" s="114" t="s">
        <v>2</v>
      </c>
      <c r="D48" s="114"/>
      <c r="E48" s="114" t="s">
        <v>3</v>
      </c>
      <c r="F48" s="114"/>
      <c r="G48" s="114" t="s">
        <v>8</v>
      </c>
      <c r="H48" s="114"/>
      <c r="I48" s="118" t="s">
        <v>168</v>
      </c>
      <c r="J48" s="119"/>
      <c r="K48" s="36" t="s">
        <v>6</v>
      </c>
      <c r="L48" s="37" t="s">
        <v>7</v>
      </c>
      <c r="M48" s="122"/>
      <c r="N48" s="123"/>
    </row>
    <row r="49" spans="1:14" ht="19.5" customHeight="1">
      <c r="A49" s="55"/>
      <c r="B49" s="68"/>
      <c r="C49" s="54"/>
      <c r="D49" s="34">
        <f aca="true" t="shared" si="12" ref="D49:D54">IF(C49&lt;6.19,0,VLOOKUP(C49,rfut,5,TRUE))</f>
        <v>0</v>
      </c>
      <c r="E49" s="56"/>
      <c r="F49" s="34">
        <f aca="true" t="shared" si="13" ref="F49:F54">IF(E49&lt;1.79,0,VLOOKUP(E49,távol,4,TRUE))</f>
        <v>0</v>
      </c>
      <c r="G49" s="63"/>
      <c r="H49" s="34">
        <f aca="true" t="shared" si="14" ref="H49:H54">IF(G49&lt;4,0,VLOOKUP(G49,kisl,2,TRUE))</f>
        <v>0</v>
      </c>
      <c r="I49" s="59"/>
      <c r="J49" s="30">
        <f>IF(I49&lt;leány!$D$2,0,VLOOKUP(I49,hfut,3,TRUE))</f>
        <v>0</v>
      </c>
      <c r="K49" s="44">
        <f aca="true" t="shared" si="15" ref="K49:K54">SUM(D49,F49,H49,J49)</f>
        <v>0</v>
      </c>
      <c r="L49" s="45">
        <f>RANK(K49,Egyéni!$L$3:$L$156,0)</f>
        <v>42</v>
      </c>
      <c r="M49" s="126">
        <f>SUM(K49:K54)-MIN(K49:K54)</f>
        <v>0</v>
      </c>
      <c r="N49" s="127"/>
    </row>
    <row r="50" spans="1:14" ht="19.5" customHeight="1">
      <c r="A50" s="55"/>
      <c r="B50" s="68"/>
      <c r="C50" s="110"/>
      <c r="D50" s="30">
        <f>IF(B51&lt;6.19,0,VLOOKUP(B51,rfut,5,TRUE))</f>
        <v>0</v>
      </c>
      <c r="E50" s="56"/>
      <c r="F50" s="34">
        <f t="shared" si="13"/>
        <v>0</v>
      </c>
      <c r="G50" s="64"/>
      <c r="H50" s="30">
        <f t="shared" si="14"/>
        <v>0</v>
      </c>
      <c r="I50" s="60"/>
      <c r="J50" s="30">
        <f>IF(I50&lt;leány!$D$2,0,VLOOKUP(I50,hfut,3,TRUE))</f>
        <v>0</v>
      </c>
      <c r="K50" s="31">
        <f t="shared" si="15"/>
        <v>0</v>
      </c>
      <c r="L50" s="46">
        <f>RANK(K50,Egyéni!$L$3:$L$156,0)</f>
        <v>42</v>
      </c>
      <c r="M50" s="128"/>
      <c r="N50" s="129"/>
    </row>
    <row r="51" spans="1:14" ht="19.5" customHeight="1">
      <c r="A51" s="55"/>
      <c r="B51" s="68"/>
      <c r="C51" s="56"/>
      <c r="D51" s="30">
        <f t="shared" si="12"/>
        <v>0</v>
      </c>
      <c r="E51" s="56"/>
      <c r="F51" s="34">
        <f t="shared" si="13"/>
        <v>0</v>
      </c>
      <c r="G51" s="71"/>
      <c r="H51" s="30">
        <f t="shared" si="14"/>
        <v>0</v>
      </c>
      <c r="I51" s="60"/>
      <c r="J51" s="30">
        <f>IF(I51&lt;leány!$D$2,0,VLOOKUP(I51,hfut,3,TRUE))</f>
        <v>0</v>
      </c>
      <c r="K51" s="31">
        <f t="shared" si="15"/>
        <v>0</v>
      </c>
      <c r="L51" s="46">
        <f>RANK(K51,Egyéni!$L$3:$L$156,0)</f>
        <v>42</v>
      </c>
      <c r="M51" s="128"/>
      <c r="N51" s="129"/>
    </row>
    <row r="52" spans="1:14" ht="19.5" customHeight="1">
      <c r="A52" s="55"/>
      <c r="B52" s="68"/>
      <c r="C52" s="56"/>
      <c r="D52" s="30">
        <f t="shared" si="12"/>
        <v>0</v>
      </c>
      <c r="E52" s="56"/>
      <c r="F52" s="34">
        <f t="shared" si="13"/>
        <v>0</v>
      </c>
      <c r="G52" s="71"/>
      <c r="H52" s="30">
        <f t="shared" si="14"/>
        <v>0</v>
      </c>
      <c r="I52" s="60"/>
      <c r="J52" s="30">
        <f>IF(I52&lt;leány!$D$2,0,VLOOKUP(I52,hfut,3,TRUE))</f>
        <v>0</v>
      </c>
      <c r="K52" s="31">
        <f t="shared" si="15"/>
        <v>0</v>
      </c>
      <c r="L52" s="46">
        <f>RANK(K52,Egyéni!$L$3:$L$156,0)</f>
        <v>42</v>
      </c>
      <c r="M52" s="128"/>
      <c r="N52" s="129"/>
    </row>
    <row r="53" spans="1:14" ht="19.5" customHeight="1">
      <c r="A53" s="55"/>
      <c r="B53" s="68"/>
      <c r="C53" s="56"/>
      <c r="D53" s="30">
        <f t="shared" si="12"/>
        <v>0</v>
      </c>
      <c r="E53" s="56"/>
      <c r="F53" s="34">
        <f t="shared" si="13"/>
        <v>0</v>
      </c>
      <c r="G53" s="71"/>
      <c r="H53" s="30">
        <f t="shared" si="14"/>
        <v>0</v>
      </c>
      <c r="I53" s="60"/>
      <c r="J53" s="30">
        <f>IF(I53&lt;leány!$D$2,0,VLOOKUP(I53,hfut,3,TRUE))</f>
        <v>0</v>
      </c>
      <c r="K53" s="31">
        <f t="shared" si="15"/>
        <v>0</v>
      </c>
      <c r="L53" s="46">
        <f>RANK(K53,Egyéni!$L$3:$L$156,0)</f>
        <v>42</v>
      </c>
      <c r="M53" s="49"/>
      <c r="N53" s="50"/>
    </row>
    <row r="54" spans="1:14" ht="19.5" customHeight="1" thickBot="1">
      <c r="A54" s="55"/>
      <c r="B54" s="69"/>
      <c r="C54" s="58"/>
      <c r="D54" s="32">
        <f t="shared" si="12"/>
        <v>0</v>
      </c>
      <c r="E54" s="58"/>
      <c r="F54" s="32">
        <f t="shared" si="13"/>
        <v>0</v>
      </c>
      <c r="G54" s="72"/>
      <c r="H54" s="32">
        <f t="shared" si="14"/>
        <v>0</v>
      </c>
      <c r="I54" s="61"/>
      <c r="J54" s="32">
        <f>IF(I54&lt;leány!$D$2,0,VLOOKUP(I54,hfut,3,TRUE))</f>
        <v>0</v>
      </c>
      <c r="K54" s="33">
        <f t="shared" si="15"/>
        <v>0</v>
      </c>
      <c r="L54" s="48">
        <f>RANK(K54,Egyéni!$L$3:$L$156,0)</f>
        <v>42</v>
      </c>
      <c r="M54" s="124"/>
      <c r="N54" s="125"/>
    </row>
    <row r="55" ht="19.5" customHeight="1"/>
    <row r="56" ht="19.5" customHeight="1" thickBot="1"/>
    <row r="57" spans="1:14" ht="19.5" customHeight="1" thickBot="1">
      <c r="A57" s="115" t="s">
        <v>235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  <c r="M57" s="120">
        <f>RANK(M59,Csapat!$C$3:P60,0)</f>
        <v>1</v>
      </c>
      <c r="N57" s="121"/>
    </row>
    <row r="58" spans="1:14" ht="19.5" customHeight="1" thickBot="1">
      <c r="A58" s="35" t="s">
        <v>0</v>
      </c>
      <c r="B58" s="36" t="s">
        <v>1</v>
      </c>
      <c r="C58" s="114" t="s">
        <v>2</v>
      </c>
      <c r="D58" s="114"/>
      <c r="E58" s="114" t="s">
        <v>3</v>
      </c>
      <c r="F58" s="114"/>
      <c r="G58" s="114" t="s">
        <v>8</v>
      </c>
      <c r="H58" s="114"/>
      <c r="I58" s="118" t="s">
        <v>168</v>
      </c>
      <c r="J58" s="119"/>
      <c r="K58" s="36" t="s">
        <v>6</v>
      </c>
      <c r="L58" s="37" t="s">
        <v>7</v>
      </c>
      <c r="M58" s="122"/>
      <c r="N58" s="123"/>
    </row>
    <row r="59" spans="1:14" ht="19.5" customHeight="1">
      <c r="A59" s="55" t="s">
        <v>190</v>
      </c>
      <c r="B59" s="68">
        <v>2006</v>
      </c>
      <c r="C59" s="54">
        <v>8.9</v>
      </c>
      <c r="D59" s="34">
        <f aca="true" t="shared" si="16" ref="D59:D64">IF(C59&lt;6.19,0,VLOOKUP(C59,rfut,5,TRUE))</f>
        <v>191</v>
      </c>
      <c r="E59" s="56">
        <v>4.48</v>
      </c>
      <c r="F59" s="34">
        <f aca="true" t="shared" si="17" ref="F59:F64">IF(E59&lt;1.79,0,VLOOKUP(E59,távol,4,TRUE))</f>
        <v>158</v>
      </c>
      <c r="G59" s="63">
        <v>46.26</v>
      </c>
      <c r="H59" s="34">
        <f aca="true" t="shared" si="18" ref="H59:H64">IF(G59&lt;4,0,VLOOKUP(G59,kisl,2,TRUE))</f>
        <v>169</v>
      </c>
      <c r="I59" s="59">
        <v>0.0012870370370370373</v>
      </c>
      <c r="J59" s="30">
        <f>IF(I59&lt;leány!$D$2,0,VLOOKUP(I59,hfut,3,TRUE))</f>
        <v>203</v>
      </c>
      <c r="K59" s="44">
        <f aca="true" t="shared" si="19" ref="K59:K64">SUM(D59,F59,H59,J59)</f>
        <v>721</v>
      </c>
      <c r="L59" s="45">
        <f>RANK(K59,Egyéni!$L$3:$L$156,0)</f>
        <v>2</v>
      </c>
      <c r="M59" s="126">
        <f>SUM(K59:K64)-MIN(K59:K64)</f>
        <v>3251</v>
      </c>
      <c r="N59" s="127"/>
    </row>
    <row r="60" spans="1:14" ht="19.5" customHeight="1">
      <c r="A60" s="55" t="s">
        <v>193</v>
      </c>
      <c r="B60" s="68">
        <v>2006</v>
      </c>
      <c r="C60" s="56">
        <v>9.2</v>
      </c>
      <c r="D60" s="30">
        <f t="shared" si="16"/>
        <v>176</v>
      </c>
      <c r="E60" s="56">
        <v>4.11</v>
      </c>
      <c r="F60" s="34">
        <f t="shared" si="17"/>
        <v>133</v>
      </c>
      <c r="G60" s="64">
        <v>28.8</v>
      </c>
      <c r="H60" s="30">
        <f t="shared" si="18"/>
        <v>92</v>
      </c>
      <c r="I60" s="60">
        <v>0.001199074074074074</v>
      </c>
      <c r="J60" s="30">
        <f>IF(I60&lt;leány!$D$2,0,VLOOKUP(I60,hfut,3,TRUE))</f>
        <v>235</v>
      </c>
      <c r="K60" s="31">
        <f t="shared" si="19"/>
        <v>636</v>
      </c>
      <c r="L60" s="46">
        <f>RANK(K60,Egyéni!$L$3:$L$156,0)</f>
        <v>5</v>
      </c>
      <c r="M60" s="128"/>
      <c r="N60" s="129"/>
    </row>
    <row r="61" spans="1:14" ht="19.5" customHeight="1">
      <c r="A61" s="55" t="s">
        <v>226</v>
      </c>
      <c r="B61" s="68">
        <v>2006</v>
      </c>
      <c r="C61" s="56">
        <v>9.4</v>
      </c>
      <c r="D61" s="30">
        <f t="shared" si="16"/>
        <v>166</v>
      </c>
      <c r="E61" s="56">
        <v>4.17</v>
      </c>
      <c r="F61" s="34">
        <f t="shared" si="17"/>
        <v>137</v>
      </c>
      <c r="G61" s="65">
        <v>28.92</v>
      </c>
      <c r="H61" s="30">
        <f t="shared" si="18"/>
        <v>93</v>
      </c>
      <c r="I61" s="60">
        <v>0.0012465277777777776</v>
      </c>
      <c r="J61" s="30">
        <f>IF(I61&lt;leány!$D$2,0,VLOOKUP(I61,hfut,3,TRUE))</f>
        <v>217</v>
      </c>
      <c r="K61" s="31">
        <f t="shared" si="19"/>
        <v>613</v>
      </c>
      <c r="L61" s="46">
        <f>RANK(K61,Egyéni!$L$3:$L$156,0)</f>
        <v>7</v>
      </c>
      <c r="M61" s="128"/>
      <c r="N61" s="129"/>
    </row>
    <row r="62" spans="1:14" ht="19.5" customHeight="1">
      <c r="A62" s="55" t="s">
        <v>189</v>
      </c>
      <c r="B62" s="68">
        <v>2006</v>
      </c>
      <c r="C62" s="56">
        <v>8.9</v>
      </c>
      <c r="D62" s="30">
        <f t="shared" si="16"/>
        <v>191</v>
      </c>
      <c r="E62" s="56">
        <v>4.11</v>
      </c>
      <c r="F62" s="34">
        <f t="shared" si="17"/>
        <v>133</v>
      </c>
      <c r="G62" s="65">
        <v>31.54</v>
      </c>
      <c r="H62" s="30">
        <f t="shared" si="18"/>
        <v>103</v>
      </c>
      <c r="I62" s="60">
        <v>0.0012199074074074074</v>
      </c>
      <c r="J62" s="30">
        <f>IF(I62&lt;leány!$D$2,0,VLOOKUP(I62,hfut,3,TRUE))</f>
        <v>227</v>
      </c>
      <c r="K62" s="31">
        <f t="shared" si="19"/>
        <v>654</v>
      </c>
      <c r="L62" s="46">
        <f>RANK(K62,Egyéni!$L$3:$L$156,0)</f>
        <v>3</v>
      </c>
      <c r="M62" s="128"/>
      <c r="N62" s="129"/>
    </row>
    <row r="63" spans="1:14" ht="19.5" customHeight="1">
      <c r="A63" s="55" t="s">
        <v>192</v>
      </c>
      <c r="B63" s="68">
        <v>2007</v>
      </c>
      <c r="C63" s="56">
        <v>9</v>
      </c>
      <c r="D63" s="30">
        <f t="shared" si="16"/>
        <v>186</v>
      </c>
      <c r="E63" s="56">
        <v>4.6</v>
      </c>
      <c r="F63" s="34">
        <f t="shared" si="17"/>
        <v>166</v>
      </c>
      <c r="G63" s="65">
        <v>34.94</v>
      </c>
      <c r="H63" s="30">
        <f t="shared" si="18"/>
        <v>118</v>
      </c>
      <c r="I63" s="60">
        <v>0.0014293981481481482</v>
      </c>
      <c r="J63" s="30">
        <f>IF(I63&lt;leány!$D$2,0,VLOOKUP(I63,hfut,3,TRUE))</f>
        <v>157</v>
      </c>
      <c r="K63" s="31">
        <f t="shared" si="19"/>
        <v>627</v>
      </c>
      <c r="L63" s="46">
        <f>RANK(K63,Egyéni!$L$3:$L$156,0)</f>
        <v>6</v>
      </c>
      <c r="M63" s="49"/>
      <c r="N63" s="50"/>
    </row>
    <row r="64" spans="1:14" ht="19.5" customHeight="1" thickBot="1">
      <c r="A64" s="55" t="s">
        <v>191</v>
      </c>
      <c r="B64" s="69">
        <v>2006</v>
      </c>
      <c r="C64" s="58">
        <v>9.2</v>
      </c>
      <c r="D64" s="32">
        <f t="shared" si="16"/>
        <v>176</v>
      </c>
      <c r="E64" s="58">
        <v>4.35</v>
      </c>
      <c r="F64" s="32">
        <f t="shared" si="17"/>
        <v>149</v>
      </c>
      <c r="G64" s="66">
        <v>34.52</v>
      </c>
      <c r="H64" s="32">
        <f t="shared" si="18"/>
        <v>116</v>
      </c>
      <c r="I64" s="61">
        <v>0.0014733796296296294</v>
      </c>
      <c r="J64" s="32">
        <f>IF(I64&lt;leány!$D$2,0,VLOOKUP(I64,hfut,3,TRUE))</f>
        <v>144</v>
      </c>
      <c r="K64" s="33">
        <f t="shared" si="19"/>
        <v>585</v>
      </c>
      <c r="L64" s="48">
        <f>RANK(K64,Egyéni!$L$3:$L$156,0)</f>
        <v>10</v>
      </c>
      <c r="M64" s="124"/>
      <c r="N64" s="125"/>
    </row>
    <row r="65" ht="19.5" customHeight="1"/>
    <row r="66" ht="19.5" customHeight="1" thickBot="1"/>
    <row r="67" spans="1:14" ht="19.5" customHeight="1" thickBot="1">
      <c r="A67" s="115" t="s">
        <v>199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7"/>
      <c r="M67" s="120">
        <f>RANK(M69,Csapat!$C$3:P70,0)</f>
        <v>2</v>
      </c>
      <c r="N67" s="121"/>
    </row>
    <row r="68" spans="1:14" ht="19.5" customHeight="1" thickBot="1">
      <c r="A68" s="35" t="s">
        <v>0</v>
      </c>
      <c r="B68" s="36" t="s">
        <v>1</v>
      </c>
      <c r="C68" s="114" t="s">
        <v>2</v>
      </c>
      <c r="D68" s="114"/>
      <c r="E68" s="114" t="s">
        <v>3</v>
      </c>
      <c r="F68" s="114"/>
      <c r="G68" s="114" t="s">
        <v>8</v>
      </c>
      <c r="H68" s="114"/>
      <c r="I68" s="118" t="s">
        <v>168</v>
      </c>
      <c r="J68" s="119"/>
      <c r="K68" s="36" t="s">
        <v>6</v>
      </c>
      <c r="L68" s="37" t="s">
        <v>7</v>
      </c>
      <c r="M68" s="122"/>
      <c r="N68" s="123"/>
    </row>
    <row r="69" spans="1:14" ht="19.5" customHeight="1">
      <c r="A69" s="62" t="s">
        <v>236</v>
      </c>
      <c r="B69" s="68">
        <v>2007</v>
      </c>
      <c r="C69" s="54">
        <v>9.6</v>
      </c>
      <c r="D69" s="34">
        <f aca="true" t="shared" si="20" ref="D69:D74">IF(C69&lt;6.19,0,VLOOKUP(C69,rfut,5,TRUE))</f>
        <v>157</v>
      </c>
      <c r="E69" s="56">
        <v>3.58</v>
      </c>
      <c r="F69" s="34">
        <f aca="true" t="shared" si="21" ref="F69:F74">IF(E69&lt;1.79,0,VLOOKUP(E69,távol,4,TRUE))</f>
        <v>99</v>
      </c>
      <c r="G69" s="63">
        <v>33.38</v>
      </c>
      <c r="H69" s="34">
        <f aca="true" t="shared" si="22" ref="H69:H74">IF(G69&lt;4,0,VLOOKUP(G69,kisl,2,TRUE))</f>
        <v>111</v>
      </c>
      <c r="I69" s="59">
        <v>0.0014351851851851854</v>
      </c>
      <c r="J69" s="30">
        <f>IF(I69&lt;leány!$D$2,0,VLOOKUP(I69,hfut,3,TRUE))</f>
        <v>155</v>
      </c>
      <c r="K69" s="44">
        <f aca="true" t="shared" si="23" ref="K69:K74">SUM(D69,F69,H69,J69)</f>
        <v>522</v>
      </c>
      <c r="L69" s="45">
        <f>RANK(K69,Egyéni!$L$3:$L$156,0)</f>
        <v>17</v>
      </c>
      <c r="M69" s="126">
        <f>SUM(K69:K74)-MIN(K69:K74)</f>
        <v>2796</v>
      </c>
      <c r="N69" s="127"/>
    </row>
    <row r="70" spans="1:14" ht="19.5" customHeight="1">
      <c r="A70" s="55" t="s">
        <v>194</v>
      </c>
      <c r="B70" s="68">
        <v>2006</v>
      </c>
      <c r="C70" s="56">
        <v>8.9</v>
      </c>
      <c r="D70" s="30">
        <f t="shared" si="20"/>
        <v>191</v>
      </c>
      <c r="E70" s="56">
        <v>4.08</v>
      </c>
      <c r="F70" s="34">
        <f t="shared" si="21"/>
        <v>131</v>
      </c>
      <c r="G70" s="64">
        <v>53.5</v>
      </c>
      <c r="H70" s="30">
        <f t="shared" si="22"/>
        <v>204</v>
      </c>
      <c r="I70" s="60">
        <v>0.001542824074074074</v>
      </c>
      <c r="J70" s="30">
        <f>IF(I70&lt;leány!$D$2,0,VLOOKUP(I70,hfut,3,TRUE))</f>
        <v>124</v>
      </c>
      <c r="K70" s="31">
        <f t="shared" si="23"/>
        <v>650</v>
      </c>
      <c r="L70" s="46">
        <f>RANK(K70,Egyéni!$L$3:$L$156,0)</f>
        <v>4</v>
      </c>
      <c r="M70" s="128"/>
      <c r="N70" s="129"/>
    </row>
    <row r="71" spans="1:14" ht="19.5" customHeight="1">
      <c r="A71" s="55" t="s">
        <v>195</v>
      </c>
      <c r="B71" s="68">
        <v>2006</v>
      </c>
      <c r="C71" s="56">
        <v>9.1</v>
      </c>
      <c r="D71" s="30">
        <f t="shared" si="20"/>
        <v>181</v>
      </c>
      <c r="E71" s="56">
        <v>3.98</v>
      </c>
      <c r="F71" s="34">
        <f t="shared" si="21"/>
        <v>125</v>
      </c>
      <c r="G71" s="65">
        <v>25.56</v>
      </c>
      <c r="H71" s="30">
        <f t="shared" si="22"/>
        <v>79</v>
      </c>
      <c r="I71" s="60">
        <v>0.0014872685185185186</v>
      </c>
      <c r="J71" s="30">
        <f>IF(I71&lt;leány!$D$2,0,VLOOKUP(I71,hfut,3,TRUE))</f>
        <v>140</v>
      </c>
      <c r="K71" s="31">
        <f t="shared" si="23"/>
        <v>525</v>
      </c>
      <c r="L71" s="46">
        <f>RANK(K71,Egyéni!$L$3:$L$156,0)</f>
        <v>16</v>
      </c>
      <c r="M71" s="128"/>
      <c r="N71" s="129"/>
    </row>
    <row r="72" spans="1:14" ht="19.5" customHeight="1">
      <c r="A72" s="55" t="s">
        <v>196</v>
      </c>
      <c r="B72" s="68">
        <v>2006</v>
      </c>
      <c r="C72" s="56">
        <v>9.6</v>
      </c>
      <c r="D72" s="30">
        <f t="shared" si="20"/>
        <v>157</v>
      </c>
      <c r="E72" s="56">
        <v>3.8</v>
      </c>
      <c r="F72" s="34">
        <f t="shared" si="21"/>
        <v>113</v>
      </c>
      <c r="G72" s="65">
        <v>46.4</v>
      </c>
      <c r="H72" s="30">
        <f t="shared" si="22"/>
        <v>169</v>
      </c>
      <c r="I72" s="60">
        <v>0.0014837962962962964</v>
      </c>
      <c r="J72" s="30">
        <f>IF(I72&lt;leány!$D$2,0,VLOOKUP(I72,hfut,3,TRUE))</f>
        <v>141</v>
      </c>
      <c r="K72" s="31">
        <f t="shared" si="23"/>
        <v>580</v>
      </c>
      <c r="L72" s="46">
        <f>RANK(K72,Egyéni!$L$3:$L$156,0)</f>
        <v>11</v>
      </c>
      <c r="M72" s="128"/>
      <c r="N72" s="129"/>
    </row>
    <row r="73" spans="1:14" ht="19.5" customHeight="1">
      <c r="A73" s="55" t="s">
        <v>197</v>
      </c>
      <c r="B73" s="68">
        <v>2007</v>
      </c>
      <c r="C73" s="56">
        <v>9.8</v>
      </c>
      <c r="D73" s="30">
        <f t="shared" si="20"/>
        <v>147</v>
      </c>
      <c r="E73" s="56">
        <v>3.67</v>
      </c>
      <c r="F73" s="34">
        <f t="shared" si="21"/>
        <v>105</v>
      </c>
      <c r="G73" s="65">
        <v>26.13</v>
      </c>
      <c r="H73" s="30">
        <f t="shared" si="22"/>
        <v>82</v>
      </c>
      <c r="I73" s="60">
        <v>0.0014039351851851851</v>
      </c>
      <c r="J73" s="30">
        <f>IF(I73&lt;leány!$D$2,0,VLOOKUP(I73,hfut,3,TRUE))</f>
        <v>165</v>
      </c>
      <c r="K73" s="31">
        <f t="shared" si="23"/>
        <v>499</v>
      </c>
      <c r="L73" s="46">
        <f>RANK(K73,Egyéni!$L$3:$L$156,0)</f>
        <v>23</v>
      </c>
      <c r="M73" s="49"/>
      <c r="N73" s="50"/>
    </row>
    <row r="74" spans="1:14" ht="19.5" customHeight="1" thickBot="1">
      <c r="A74" s="57" t="s">
        <v>198</v>
      </c>
      <c r="B74" s="69">
        <v>2006</v>
      </c>
      <c r="C74" s="58">
        <v>9</v>
      </c>
      <c r="D74" s="32">
        <f t="shared" si="20"/>
        <v>186</v>
      </c>
      <c r="E74" s="58">
        <v>3.51</v>
      </c>
      <c r="F74" s="32">
        <f t="shared" si="21"/>
        <v>95</v>
      </c>
      <c r="G74" s="66">
        <v>31.9</v>
      </c>
      <c r="H74" s="32">
        <f t="shared" si="22"/>
        <v>105</v>
      </c>
      <c r="I74" s="61">
        <v>0.0015104166666666666</v>
      </c>
      <c r="J74" s="32">
        <f>IF(I74&lt;leány!$D$2,0,VLOOKUP(I74,hfut,3,TRUE))</f>
        <v>133</v>
      </c>
      <c r="K74" s="33">
        <f t="shared" si="23"/>
        <v>519</v>
      </c>
      <c r="L74" s="48">
        <f>RANK(K74,Egyéni!$L$3:$L$156,0)</f>
        <v>18</v>
      </c>
      <c r="M74" s="124"/>
      <c r="N74" s="125"/>
    </row>
    <row r="75" ht="19.5" customHeight="1"/>
    <row r="76" ht="19.5" customHeight="1" thickBot="1"/>
    <row r="77" spans="1:14" ht="19.5" customHeight="1" thickBot="1">
      <c r="A77" s="115" t="s">
        <v>200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7"/>
      <c r="M77" s="120">
        <f>RANK(M79,Csapat!$C$3:P80,0)</f>
        <v>3</v>
      </c>
      <c r="N77" s="121"/>
    </row>
    <row r="78" spans="1:14" ht="19.5" customHeight="1" thickBot="1">
      <c r="A78" s="35" t="s">
        <v>0</v>
      </c>
      <c r="B78" s="36" t="s">
        <v>1</v>
      </c>
      <c r="C78" s="114" t="s">
        <v>2</v>
      </c>
      <c r="D78" s="114"/>
      <c r="E78" s="114" t="s">
        <v>3</v>
      </c>
      <c r="F78" s="114"/>
      <c r="G78" s="114" t="s">
        <v>8</v>
      </c>
      <c r="H78" s="114"/>
      <c r="I78" s="118" t="s">
        <v>168</v>
      </c>
      <c r="J78" s="119"/>
      <c r="K78" s="36" t="s">
        <v>6</v>
      </c>
      <c r="L78" s="37" t="s">
        <v>7</v>
      </c>
      <c r="M78" s="122"/>
      <c r="N78" s="123"/>
    </row>
    <row r="79" spans="1:14" ht="19.5" customHeight="1">
      <c r="A79" s="62" t="s">
        <v>220</v>
      </c>
      <c r="B79" s="68">
        <v>2006</v>
      </c>
      <c r="C79" s="54">
        <v>9.7</v>
      </c>
      <c r="D79" s="34">
        <f aca="true" t="shared" si="24" ref="D79:D84">IF(C79&lt;6.19,0,VLOOKUP(C79,rfut,5,TRUE))</f>
        <v>152</v>
      </c>
      <c r="E79" s="56">
        <v>3.62</v>
      </c>
      <c r="F79" s="34">
        <f aca="true" t="shared" si="25" ref="F79:F84">IF(E79&lt;1.79,0,VLOOKUP(E79,távol,4,TRUE))</f>
        <v>102</v>
      </c>
      <c r="G79" s="63">
        <v>30.06</v>
      </c>
      <c r="H79" s="34">
        <f aca="true" t="shared" si="26" ref="H79:H84">IF(G79&lt;4,0,VLOOKUP(G79,kisl,2,TRUE))</f>
        <v>97</v>
      </c>
      <c r="I79" s="59">
        <v>0.001513888888888889</v>
      </c>
      <c r="J79" s="30">
        <f>IF(I79&lt;leány!$D$2,0,VLOOKUP(I79,hfut,3,TRUE))</f>
        <v>132</v>
      </c>
      <c r="K79" s="44">
        <f aca="true" t="shared" si="27" ref="K79:K84">SUM(D79,F79,H79,J79)</f>
        <v>483</v>
      </c>
      <c r="L79" s="45">
        <f>RANK(K79,Egyéni!$L$3:$L$156,0)</f>
        <v>25</v>
      </c>
      <c r="M79" s="126">
        <f>SUM(K79:K84)-MIN(K79:K84)</f>
        <v>2738</v>
      </c>
      <c r="N79" s="127"/>
    </row>
    <row r="80" spans="1:14" ht="19.5" customHeight="1">
      <c r="A80" s="55" t="s">
        <v>221</v>
      </c>
      <c r="B80" s="68">
        <v>2006</v>
      </c>
      <c r="C80" s="56">
        <v>9.2</v>
      </c>
      <c r="D80" s="30">
        <f t="shared" si="24"/>
        <v>176</v>
      </c>
      <c r="E80" s="56">
        <v>4.01</v>
      </c>
      <c r="F80" s="34">
        <f t="shared" si="25"/>
        <v>127</v>
      </c>
      <c r="G80" s="64">
        <v>41.74</v>
      </c>
      <c r="H80" s="30">
        <f t="shared" si="26"/>
        <v>147</v>
      </c>
      <c r="I80" s="60">
        <v>0.0014583333333333334</v>
      </c>
      <c r="J80" s="30">
        <f>IF(I80&lt;leány!$D$2,0,VLOOKUP(I80,hfut,3,TRUE))</f>
        <v>148</v>
      </c>
      <c r="K80" s="31">
        <f t="shared" si="27"/>
        <v>598</v>
      </c>
      <c r="L80" s="46">
        <f>RANK(K80,Egyéni!$L$3:$L$156,0)</f>
        <v>8</v>
      </c>
      <c r="M80" s="128"/>
      <c r="N80" s="129"/>
    </row>
    <row r="81" spans="1:14" ht="19.5" customHeight="1">
      <c r="A81" s="55" t="s">
        <v>222</v>
      </c>
      <c r="B81" s="68">
        <v>2007</v>
      </c>
      <c r="C81" s="56">
        <v>10.4</v>
      </c>
      <c r="D81" s="30">
        <f t="shared" si="24"/>
        <v>121</v>
      </c>
      <c r="E81" s="56">
        <v>3.32</v>
      </c>
      <c r="F81" s="34">
        <f t="shared" si="25"/>
        <v>84</v>
      </c>
      <c r="G81" s="65">
        <v>41.14</v>
      </c>
      <c r="H81" s="30">
        <f t="shared" si="26"/>
        <v>145</v>
      </c>
      <c r="I81" s="60">
        <v>0.001545138888888889</v>
      </c>
      <c r="J81" s="30">
        <f>IF(I81&lt;leány!$D$2,0,VLOOKUP(I81,hfut,3,TRUE))</f>
        <v>123</v>
      </c>
      <c r="K81" s="31">
        <f t="shared" si="27"/>
        <v>473</v>
      </c>
      <c r="L81" s="46">
        <f>RANK(K81,Egyéni!$L$3:$L$156,0)</f>
        <v>27</v>
      </c>
      <c r="M81" s="128"/>
      <c r="N81" s="129"/>
    </row>
    <row r="82" spans="1:14" ht="19.5" customHeight="1">
      <c r="A82" s="55" t="s">
        <v>201</v>
      </c>
      <c r="B82" s="68">
        <v>2006</v>
      </c>
      <c r="C82" s="56">
        <v>10.1</v>
      </c>
      <c r="D82" s="30">
        <f t="shared" si="24"/>
        <v>134</v>
      </c>
      <c r="E82" s="56">
        <v>3.45</v>
      </c>
      <c r="F82" s="34">
        <f t="shared" si="25"/>
        <v>92</v>
      </c>
      <c r="G82" s="65">
        <v>34.26</v>
      </c>
      <c r="H82" s="30">
        <f t="shared" si="26"/>
        <v>115</v>
      </c>
      <c r="I82" s="60">
        <v>0.0013622685185185185</v>
      </c>
      <c r="J82" s="30">
        <f>IF(I82&lt;leány!$D$2,0,VLOOKUP(I82,hfut,3,TRUE))</f>
        <v>178</v>
      </c>
      <c r="K82" s="31">
        <f t="shared" si="27"/>
        <v>519</v>
      </c>
      <c r="L82" s="46">
        <f>RANK(K82,Egyéni!$L$3:$L$156,0)</f>
        <v>18</v>
      </c>
      <c r="M82" s="128"/>
      <c r="N82" s="129"/>
    </row>
    <row r="83" spans="1:14" ht="19.5" customHeight="1">
      <c r="A83" s="55" t="s">
        <v>202</v>
      </c>
      <c r="B83" s="68">
        <v>2006</v>
      </c>
      <c r="C83" s="56">
        <v>9.7</v>
      </c>
      <c r="D83" s="30">
        <f t="shared" si="24"/>
        <v>152</v>
      </c>
      <c r="E83" s="56">
        <v>3.85</v>
      </c>
      <c r="F83" s="34">
        <f t="shared" si="25"/>
        <v>116</v>
      </c>
      <c r="G83" s="65">
        <v>44.14</v>
      </c>
      <c r="H83" s="30">
        <f t="shared" si="26"/>
        <v>158</v>
      </c>
      <c r="I83" s="60">
        <v>0.0014918981481481482</v>
      </c>
      <c r="J83" s="30">
        <f>IF(I83&lt;leány!$D$2,0,VLOOKUP(I83,hfut,3,TRUE))</f>
        <v>138</v>
      </c>
      <c r="K83" s="31">
        <f t="shared" si="27"/>
        <v>564</v>
      </c>
      <c r="L83" s="46">
        <f>RANK(K83,Egyéni!$L$3:$L$156,0)</f>
        <v>14</v>
      </c>
      <c r="M83" s="49"/>
      <c r="N83" s="50"/>
    </row>
    <row r="84" spans="1:14" ht="19.5" customHeight="1" thickBot="1">
      <c r="A84" s="57" t="s">
        <v>223</v>
      </c>
      <c r="B84" s="69">
        <v>2007</v>
      </c>
      <c r="C84" s="58">
        <v>8.7</v>
      </c>
      <c r="D84" s="32">
        <f t="shared" si="24"/>
        <v>200</v>
      </c>
      <c r="E84" s="58">
        <v>4.32</v>
      </c>
      <c r="F84" s="32">
        <f t="shared" si="25"/>
        <v>147</v>
      </c>
      <c r="G84" s="66">
        <v>33.81</v>
      </c>
      <c r="H84" s="32">
        <f t="shared" si="26"/>
        <v>113</v>
      </c>
      <c r="I84" s="61">
        <v>0.0015775462962962963</v>
      </c>
      <c r="J84" s="32">
        <f>IF(I84&lt;leány!$D$2,0,VLOOKUP(I84,hfut,3,TRUE))</f>
        <v>114</v>
      </c>
      <c r="K84" s="33">
        <f t="shared" si="27"/>
        <v>574</v>
      </c>
      <c r="L84" s="48">
        <f>RANK(K84,Egyéni!$L$3:$L$156,0)</f>
        <v>12</v>
      </c>
      <c r="M84" s="124"/>
      <c r="N84" s="125"/>
    </row>
    <row r="85" ht="19.5" customHeight="1"/>
    <row r="86" ht="19.5" customHeight="1" thickBot="1"/>
    <row r="87" spans="1:14" ht="19.5" customHeight="1" thickBot="1">
      <c r="A87" s="115" t="s">
        <v>208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7"/>
      <c r="M87" s="120">
        <f>RANK(M89,Csapat!$C$3:P90,0)</f>
        <v>5</v>
      </c>
      <c r="N87" s="121"/>
    </row>
    <row r="88" spans="1:14" ht="19.5" customHeight="1" thickBot="1">
      <c r="A88" s="35" t="s">
        <v>0</v>
      </c>
      <c r="B88" s="36" t="s">
        <v>1</v>
      </c>
      <c r="C88" s="114" t="s">
        <v>2</v>
      </c>
      <c r="D88" s="114"/>
      <c r="E88" s="114" t="s">
        <v>3</v>
      </c>
      <c r="F88" s="114"/>
      <c r="G88" s="114" t="s">
        <v>8</v>
      </c>
      <c r="H88" s="114"/>
      <c r="I88" s="118" t="s">
        <v>168</v>
      </c>
      <c r="J88" s="119"/>
      <c r="K88" s="36" t="s">
        <v>6</v>
      </c>
      <c r="L88" s="37" t="s">
        <v>7</v>
      </c>
      <c r="M88" s="122"/>
      <c r="N88" s="123"/>
    </row>
    <row r="89" spans="1:14" ht="19.5" customHeight="1">
      <c r="A89" s="55" t="s">
        <v>210</v>
      </c>
      <c r="B89" s="68">
        <v>2006</v>
      </c>
      <c r="C89" s="54">
        <v>9.6</v>
      </c>
      <c r="D89" s="34">
        <f aca="true" t="shared" si="28" ref="D89:D94">IF(C89&lt;6.19,0,VLOOKUP(C89,rfut,5,TRUE))</f>
        <v>157</v>
      </c>
      <c r="E89" s="56">
        <v>3.86</v>
      </c>
      <c r="F89" s="34">
        <f aca="true" t="shared" si="29" ref="F89:F94">IF(E89&lt;1.79,0,VLOOKUP(E89,távol,4,TRUE))</f>
        <v>117</v>
      </c>
      <c r="G89" s="63">
        <v>29.44</v>
      </c>
      <c r="H89" s="34">
        <f aca="true" t="shared" si="30" ref="H89:H94">IF(G89&lt;4,0,VLOOKUP(G89,kisl,2,TRUE))</f>
        <v>95</v>
      </c>
      <c r="I89" s="59">
        <v>0.001738425925925926</v>
      </c>
      <c r="J89" s="30">
        <f>IF(I89&lt;leány!$D$2,0,VLOOKUP(I89,hfut,3,TRUE))</f>
        <v>70</v>
      </c>
      <c r="K89" s="44">
        <f aca="true" t="shared" si="31" ref="K89:K94">SUM(D89,F89,H89,J89)</f>
        <v>439</v>
      </c>
      <c r="L89" s="45">
        <f>RANK(K89,Egyéni!$L$3:$L$156,0)</f>
        <v>32</v>
      </c>
      <c r="M89" s="126">
        <f>SUM(K89:K94)-MIN(K89:K94)</f>
        <v>2451</v>
      </c>
      <c r="N89" s="127"/>
    </row>
    <row r="90" spans="1:14" ht="19.5" customHeight="1">
      <c r="A90" s="55" t="s">
        <v>209</v>
      </c>
      <c r="B90" s="68">
        <v>2006</v>
      </c>
      <c r="C90" s="56">
        <v>10</v>
      </c>
      <c r="D90" s="30">
        <f t="shared" si="28"/>
        <v>138</v>
      </c>
      <c r="E90" s="56">
        <v>3.7</v>
      </c>
      <c r="F90" s="34">
        <f t="shared" si="29"/>
        <v>107</v>
      </c>
      <c r="G90" s="64">
        <v>24.36</v>
      </c>
      <c r="H90" s="30">
        <f t="shared" si="30"/>
        <v>75</v>
      </c>
      <c r="I90" s="60">
        <v>0.001587962962962963</v>
      </c>
      <c r="J90" s="30">
        <f>IF(I90&lt;leány!$D$2,0,VLOOKUP(I90,hfut,3,TRUE))</f>
        <v>111</v>
      </c>
      <c r="K90" s="31">
        <f t="shared" si="31"/>
        <v>431</v>
      </c>
      <c r="L90" s="46">
        <f>RANK(K90,Egyéni!$L$3:$L$156,0)</f>
        <v>34</v>
      </c>
      <c r="M90" s="128"/>
      <c r="N90" s="129"/>
    </row>
    <row r="91" spans="1:14" ht="19.5" customHeight="1">
      <c r="A91" s="55" t="s">
        <v>211</v>
      </c>
      <c r="B91" s="68">
        <v>2006</v>
      </c>
      <c r="C91" s="56">
        <v>8.7</v>
      </c>
      <c r="D91" s="30">
        <f t="shared" si="28"/>
        <v>200</v>
      </c>
      <c r="E91" s="56">
        <v>4.82</v>
      </c>
      <c r="F91" s="34">
        <f t="shared" si="29"/>
        <v>182</v>
      </c>
      <c r="G91" s="65">
        <v>37.01</v>
      </c>
      <c r="H91" s="30">
        <f t="shared" si="30"/>
        <v>127</v>
      </c>
      <c r="I91" s="60">
        <v>0.001241898148148148</v>
      </c>
      <c r="J91" s="30">
        <f>IF(I91&lt;leány!$D$2,0,VLOOKUP(I91,hfut,3,TRUE))</f>
        <v>219</v>
      </c>
      <c r="K91" s="31">
        <f t="shared" si="31"/>
        <v>728</v>
      </c>
      <c r="L91" s="46">
        <f>RANK(K91,Egyéni!$L$3:$L$156,0)</f>
        <v>1</v>
      </c>
      <c r="M91" s="128"/>
      <c r="N91" s="129"/>
    </row>
    <row r="92" spans="1:14" ht="19.5" customHeight="1">
      <c r="A92" s="55" t="s">
        <v>212</v>
      </c>
      <c r="B92" s="68">
        <v>2006</v>
      </c>
      <c r="C92" s="56">
        <v>9.7</v>
      </c>
      <c r="D92" s="30">
        <f t="shared" si="28"/>
        <v>152</v>
      </c>
      <c r="E92" s="56">
        <v>3.55</v>
      </c>
      <c r="F92" s="34">
        <f t="shared" si="29"/>
        <v>98</v>
      </c>
      <c r="G92" s="65">
        <v>42.03</v>
      </c>
      <c r="H92" s="30">
        <f t="shared" si="30"/>
        <v>148</v>
      </c>
      <c r="I92" s="60">
        <v>0.0016712962962962964</v>
      </c>
      <c r="J92" s="30">
        <f>IF(I92&lt;leány!$D$2,0,VLOOKUP(I92,hfut,3,TRUE))</f>
        <v>88</v>
      </c>
      <c r="K92" s="31">
        <f t="shared" si="31"/>
        <v>486</v>
      </c>
      <c r="L92" s="46">
        <f>RANK(K92,Egyéni!$L$3:$L$156,0)</f>
        <v>24</v>
      </c>
      <c r="M92" s="128"/>
      <c r="N92" s="129"/>
    </row>
    <row r="93" spans="1:14" ht="19.5" customHeight="1">
      <c r="A93" s="55" t="s">
        <v>213</v>
      </c>
      <c r="B93" s="68">
        <v>2006</v>
      </c>
      <c r="C93" s="56">
        <v>10.1</v>
      </c>
      <c r="D93" s="30">
        <f t="shared" si="28"/>
        <v>134</v>
      </c>
      <c r="E93" s="56">
        <v>3.4</v>
      </c>
      <c r="F93" s="34">
        <f t="shared" si="29"/>
        <v>89</v>
      </c>
      <c r="G93" s="65">
        <v>21.1</v>
      </c>
      <c r="H93" s="30">
        <f t="shared" si="30"/>
        <v>62</v>
      </c>
      <c r="I93" s="60">
        <v>0.0016944444444444444</v>
      </c>
      <c r="J93" s="30">
        <f>IF(I93&lt;leány!$D$2,0,VLOOKUP(I93,hfut,3,TRUE))</f>
        <v>82</v>
      </c>
      <c r="K93" s="31">
        <f t="shared" si="31"/>
        <v>367</v>
      </c>
      <c r="L93" s="46">
        <f>RANK(K93,Egyéni!$L$3:$L$156,0)</f>
        <v>39</v>
      </c>
      <c r="M93" s="49"/>
      <c r="N93" s="50"/>
    </row>
    <row r="94" spans="1:14" ht="19.5" customHeight="1" thickBot="1">
      <c r="A94" s="57"/>
      <c r="B94" s="69"/>
      <c r="C94" s="58"/>
      <c r="D94" s="32">
        <f t="shared" si="28"/>
        <v>0</v>
      </c>
      <c r="E94" s="58"/>
      <c r="F94" s="32">
        <f t="shared" si="29"/>
        <v>0</v>
      </c>
      <c r="G94" s="66"/>
      <c r="H94" s="32">
        <f t="shared" si="30"/>
        <v>0</v>
      </c>
      <c r="I94" s="61"/>
      <c r="J94" s="32">
        <f>IF(I94&lt;leány!$D$2,0,VLOOKUP(I94,hfut,3,TRUE))</f>
        <v>0</v>
      </c>
      <c r="K94" s="33">
        <f t="shared" si="31"/>
        <v>0</v>
      </c>
      <c r="L94" s="48">
        <f>RANK(K94,Egyéni!$L$3:$L$156,0)</f>
        <v>42</v>
      </c>
      <c r="M94" s="124"/>
      <c r="N94" s="125"/>
    </row>
    <row r="95" ht="19.5" customHeight="1"/>
    <row r="96" ht="19.5" customHeight="1" thickBot="1"/>
    <row r="97" spans="1:14" ht="19.5" customHeight="1" thickBot="1">
      <c r="A97" s="115" t="s">
        <v>214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7"/>
      <c r="M97" s="120">
        <f>RANK(M99,Csapat!$C$3:P100,0)</f>
        <v>6</v>
      </c>
      <c r="N97" s="121"/>
    </row>
    <row r="98" spans="1:14" ht="19.5" customHeight="1" thickBot="1">
      <c r="A98" s="35" t="s">
        <v>0</v>
      </c>
      <c r="B98" s="36" t="s">
        <v>1</v>
      </c>
      <c r="C98" s="114" t="s">
        <v>2</v>
      </c>
      <c r="D98" s="114"/>
      <c r="E98" s="114" t="s">
        <v>3</v>
      </c>
      <c r="F98" s="114"/>
      <c r="G98" s="114" t="s">
        <v>8</v>
      </c>
      <c r="H98" s="114"/>
      <c r="I98" s="118" t="s">
        <v>168</v>
      </c>
      <c r="J98" s="119"/>
      <c r="K98" s="36" t="s">
        <v>6</v>
      </c>
      <c r="L98" s="37" t="s">
        <v>7</v>
      </c>
      <c r="M98" s="122"/>
      <c r="N98" s="123"/>
    </row>
    <row r="99" spans="1:14" ht="19.5" customHeight="1">
      <c r="A99" s="62" t="s">
        <v>215</v>
      </c>
      <c r="B99" s="68">
        <v>2006</v>
      </c>
      <c r="C99" s="54">
        <v>10</v>
      </c>
      <c r="D99" s="34">
        <f aca="true" t="shared" si="32" ref="D99:D104">IF(C99&lt;6.19,0,VLOOKUP(C99,rfut,5,TRUE))</f>
        <v>138</v>
      </c>
      <c r="E99" s="56">
        <v>3.53</v>
      </c>
      <c r="F99" s="34">
        <f aca="true" t="shared" si="33" ref="F99:F104">IF(E99&lt;1.79,0,VLOOKUP(E99,távol,4,TRUE))</f>
        <v>96</v>
      </c>
      <c r="G99" s="63">
        <v>39.37</v>
      </c>
      <c r="H99" s="34">
        <f aca="true" t="shared" si="34" ref="H99:H104">IF(G99&lt;4,0,VLOOKUP(G99,kisl,2,TRUE))</f>
        <v>137</v>
      </c>
      <c r="I99" s="59">
        <v>0.001616898148148148</v>
      </c>
      <c r="J99" s="30">
        <f>IF(I99&lt;leány!$D$2,0,VLOOKUP(I99,hfut,3,TRUE))</f>
        <v>102</v>
      </c>
      <c r="K99" s="44">
        <f aca="true" t="shared" si="35" ref="K99:K104">SUM(D99,F99,H99,J99)</f>
        <v>473</v>
      </c>
      <c r="L99" s="45">
        <f>RANK(K99,Egyéni!$L$3:$L$156,0)</f>
        <v>27</v>
      </c>
      <c r="M99" s="126">
        <f>SUM(K99:K104)-MIN(K99:K104)</f>
        <v>2335</v>
      </c>
      <c r="N99" s="127"/>
    </row>
    <row r="100" spans="1:14" ht="19.5" customHeight="1">
      <c r="A100" s="55" t="s">
        <v>217</v>
      </c>
      <c r="B100" s="68">
        <v>2006</v>
      </c>
      <c r="C100" s="56">
        <v>9.7</v>
      </c>
      <c r="D100" s="30">
        <f t="shared" si="32"/>
        <v>152</v>
      </c>
      <c r="E100" s="56">
        <v>3.72</v>
      </c>
      <c r="F100" s="34">
        <f t="shared" si="33"/>
        <v>108</v>
      </c>
      <c r="G100" s="64">
        <v>32.52</v>
      </c>
      <c r="H100" s="30">
        <f t="shared" si="34"/>
        <v>107</v>
      </c>
      <c r="I100" s="60">
        <v>0.0015069444444444444</v>
      </c>
      <c r="J100" s="30">
        <f>IF(I100&lt;leány!$D$2,0,VLOOKUP(I100,hfut,3,TRUE))</f>
        <v>134</v>
      </c>
      <c r="K100" s="31">
        <f t="shared" si="35"/>
        <v>501</v>
      </c>
      <c r="L100" s="46">
        <f>RANK(K100,Egyéni!$L$3:$L$156,0)</f>
        <v>22</v>
      </c>
      <c r="M100" s="128"/>
      <c r="N100" s="129"/>
    </row>
    <row r="101" spans="1:14" ht="19.5" customHeight="1">
      <c r="A101" s="55" t="s">
        <v>224</v>
      </c>
      <c r="B101" s="68">
        <v>2006</v>
      </c>
      <c r="C101" s="56">
        <v>9.6</v>
      </c>
      <c r="D101" s="30">
        <f t="shared" si="32"/>
        <v>157</v>
      </c>
      <c r="E101" s="56">
        <v>3.72</v>
      </c>
      <c r="F101" s="34">
        <f t="shared" si="33"/>
        <v>108</v>
      </c>
      <c r="G101" s="65">
        <v>35.95</v>
      </c>
      <c r="H101" s="30">
        <f t="shared" si="34"/>
        <v>122</v>
      </c>
      <c r="I101" s="60">
        <v>0.0015300925925925924</v>
      </c>
      <c r="J101" s="30">
        <f>IF(I101&lt;leány!$D$2,0,VLOOKUP(I101,hfut,3,TRUE))</f>
        <v>127</v>
      </c>
      <c r="K101" s="31">
        <f t="shared" si="35"/>
        <v>514</v>
      </c>
      <c r="L101" s="46">
        <f>RANK(K101,Egyéni!$L$3:$L$156,0)</f>
        <v>20</v>
      </c>
      <c r="M101" s="128"/>
      <c r="N101" s="129"/>
    </row>
    <row r="102" spans="1:14" ht="19.5" customHeight="1">
      <c r="A102" s="55" t="s">
        <v>218</v>
      </c>
      <c r="B102" s="68">
        <v>2006</v>
      </c>
      <c r="C102" s="56">
        <v>9.9</v>
      </c>
      <c r="D102" s="30">
        <f t="shared" si="32"/>
        <v>143</v>
      </c>
      <c r="E102" s="56">
        <v>3.34</v>
      </c>
      <c r="F102" s="34">
        <f t="shared" si="33"/>
        <v>85</v>
      </c>
      <c r="G102" s="65">
        <v>24.51</v>
      </c>
      <c r="H102" s="30">
        <f t="shared" si="34"/>
        <v>75</v>
      </c>
      <c r="I102" s="60">
        <v>0.0014652777777777778</v>
      </c>
      <c r="J102" s="30">
        <f>IF(I102&lt;leány!$D$2,0,VLOOKUP(I102,hfut,3,TRUE))</f>
        <v>146</v>
      </c>
      <c r="K102" s="31">
        <f t="shared" si="35"/>
        <v>449</v>
      </c>
      <c r="L102" s="46">
        <f>RANK(K102,Egyéni!$L$3:$L$156,0)</f>
        <v>31</v>
      </c>
      <c r="M102" s="128"/>
      <c r="N102" s="129"/>
    </row>
    <row r="103" spans="1:14" ht="19.5" customHeight="1">
      <c r="A103" s="55" t="s">
        <v>225</v>
      </c>
      <c r="B103" s="68">
        <v>2007</v>
      </c>
      <c r="C103" s="56">
        <v>10</v>
      </c>
      <c r="D103" s="30">
        <f t="shared" si="32"/>
        <v>138</v>
      </c>
      <c r="E103" s="56">
        <v>3.1</v>
      </c>
      <c r="F103" s="34">
        <f t="shared" si="33"/>
        <v>71</v>
      </c>
      <c r="G103" s="65">
        <v>24.45</v>
      </c>
      <c r="H103" s="30">
        <f t="shared" si="34"/>
        <v>75</v>
      </c>
      <c r="I103" s="60">
        <v>0.0016087962962962963</v>
      </c>
      <c r="J103" s="30">
        <f>IF(I103&lt;leány!$D$2,0,VLOOKUP(I103,hfut,3,TRUE))</f>
        <v>105</v>
      </c>
      <c r="K103" s="31">
        <f t="shared" si="35"/>
        <v>389</v>
      </c>
      <c r="L103" s="46">
        <f>RANK(K103,Egyéni!$L$3:$L$156,0)</f>
        <v>37</v>
      </c>
      <c r="M103" s="49"/>
      <c r="N103" s="50"/>
    </row>
    <row r="104" spans="1:14" ht="19.5" customHeight="1" thickBot="1">
      <c r="A104" s="57" t="s">
        <v>216</v>
      </c>
      <c r="B104" s="69">
        <v>2006</v>
      </c>
      <c r="C104" s="58">
        <v>10</v>
      </c>
      <c r="D104" s="32">
        <f t="shared" si="32"/>
        <v>138</v>
      </c>
      <c r="E104" s="58">
        <v>3.67</v>
      </c>
      <c r="F104" s="32">
        <f t="shared" si="33"/>
        <v>105</v>
      </c>
      <c r="G104" s="66">
        <v>26.48</v>
      </c>
      <c r="H104" s="32">
        <f t="shared" si="34"/>
        <v>83</v>
      </c>
      <c r="I104" s="61">
        <v>0.0017303240740740742</v>
      </c>
      <c r="J104" s="32">
        <f>IF(I104&lt;leány!$D$2,0,VLOOKUP(I104,hfut,3,TRUE))</f>
        <v>72</v>
      </c>
      <c r="K104" s="33">
        <f t="shared" si="35"/>
        <v>398</v>
      </c>
      <c r="L104" s="48">
        <f>RANK(K104,Egyéni!$L$3:$L$156,0)</f>
        <v>35</v>
      </c>
      <c r="M104" s="124"/>
      <c r="N104" s="125"/>
    </row>
    <row r="105" ht="19.5" customHeight="1"/>
    <row r="106" ht="19.5" customHeight="1" thickBot="1"/>
    <row r="107" spans="1:14" ht="19.5" customHeight="1" thickBot="1">
      <c r="A107" s="115" t="s">
        <v>227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7"/>
      <c r="M107" s="120">
        <f>RANK(M109,Csapat!$C$3:P110,0)</f>
        <v>7</v>
      </c>
      <c r="N107" s="121"/>
    </row>
    <row r="108" spans="1:14" ht="19.5" customHeight="1" thickBot="1">
      <c r="A108" s="35" t="s">
        <v>0</v>
      </c>
      <c r="B108" s="36" t="s">
        <v>1</v>
      </c>
      <c r="C108" s="114" t="s">
        <v>2</v>
      </c>
      <c r="D108" s="114"/>
      <c r="E108" s="114" t="s">
        <v>3</v>
      </c>
      <c r="F108" s="114"/>
      <c r="G108" s="114" t="s">
        <v>8</v>
      </c>
      <c r="H108" s="114"/>
      <c r="I108" s="118" t="s">
        <v>168</v>
      </c>
      <c r="J108" s="119"/>
      <c r="K108" s="36" t="s">
        <v>6</v>
      </c>
      <c r="L108" s="37" t="s">
        <v>7</v>
      </c>
      <c r="M108" s="122"/>
      <c r="N108" s="123"/>
    </row>
    <row r="109" spans="1:14" ht="19.5" customHeight="1">
      <c r="A109" s="62" t="s">
        <v>228</v>
      </c>
      <c r="B109" s="68">
        <v>2007</v>
      </c>
      <c r="C109" s="54">
        <v>11.1</v>
      </c>
      <c r="D109" s="34">
        <f aca="true" t="shared" si="36" ref="D109:D114">IF(C109&lt;6.19,0,VLOOKUP(C109,rfut,5,TRUE))</f>
        <v>91</v>
      </c>
      <c r="E109" s="56">
        <v>3.18</v>
      </c>
      <c r="F109" s="34">
        <f aca="true" t="shared" si="37" ref="F109:F114">IF(E109&lt;1.79,0,VLOOKUP(E109,távol,4,TRUE))</f>
        <v>76</v>
      </c>
      <c r="G109" s="63">
        <v>27.18</v>
      </c>
      <c r="H109" s="34">
        <f aca="true" t="shared" si="38" ref="H109:H114">IF(G109&lt;4,0,VLOOKUP(G109,kisl,2,TRUE))</f>
        <v>86</v>
      </c>
      <c r="I109" s="59">
        <v>0.0017824074074074072</v>
      </c>
      <c r="J109" s="30">
        <f>IF(I109&lt;leány!$D$2,0,VLOOKUP(I109,hfut,3,TRUE))</f>
        <v>59</v>
      </c>
      <c r="K109" s="44">
        <f aca="true" t="shared" si="39" ref="K109:K114">SUM(D109,F109,H109,J109)</f>
        <v>312</v>
      </c>
      <c r="L109" s="45">
        <f>RANK(K109,Egyéni!$L$3:$L$156,0)</f>
        <v>40</v>
      </c>
      <c r="M109" s="126">
        <f>SUM(K109:K114)-MIN(K109:K114)</f>
        <v>2084</v>
      </c>
      <c r="N109" s="127"/>
    </row>
    <row r="110" spans="1:14" ht="19.5" customHeight="1">
      <c r="A110" s="55" t="s">
        <v>229</v>
      </c>
      <c r="B110" s="68">
        <v>2006</v>
      </c>
      <c r="C110" s="56">
        <v>9.6</v>
      </c>
      <c r="D110" s="30">
        <f t="shared" si="36"/>
        <v>157</v>
      </c>
      <c r="E110" s="56">
        <v>3.59</v>
      </c>
      <c r="F110" s="34">
        <f t="shared" si="37"/>
        <v>100</v>
      </c>
      <c r="G110" s="64">
        <v>24.77</v>
      </c>
      <c r="H110" s="30">
        <f t="shared" si="38"/>
        <v>76</v>
      </c>
      <c r="I110" s="60">
        <v>0.0014502314814814814</v>
      </c>
      <c r="J110" s="30">
        <f>IF(I110&lt;leány!$D$2,0,VLOOKUP(I110,hfut,3,TRUE))</f>
        <v>150</v>
      </c>
      <c r="K110" s="31">
        <f t="shared" si="39"/>
        <v>483</v>
      </c>
      <c r="L110" s="46">
        <f>RANK(K110,Egyéni!$L$3:$L$156,0)</f>
        <v>25</v>
      </c>
      <c r="M110" s="128"/>
      <c r="N110" s="129"/>
    </row>
    <row r="111" spans="1:14" ht="19.5" customHeight="1">
      <c r="A111" s="55" t="s">
        <v>230</v>
      </c>
      <c r="B111" s="68">
        <v>2007</v>
      </c>
      <c r="C111" s="56">
        <v>11.3</v>
      </c>
      <c r="D111" s="30">
        <f t="shared" si="36"/>
        <v>83</v>
      </c>
      <c r="E111" s="56">
        <v>3.26</v>
      </c>
      <c r="F111" s="34">
        <f t="shared" si="37"/>
        <v>81</v>
      </c>
      <c r="G111" s="65">
        <v>29.28</v>
      </c>
      <c r="H111" s="30">
        <f t="shared" si="38"/>
        <v>94</v>
      </c>
      <c r="I111" s="60">
        <v>0.001846064814814815</v>
      </c>
      <c r="J111" s="30">
        <f>IF(I111&lt;leány!$D$2,0,VLOOKUP(I111,hfut,3,TRUE))</f>
        <v>43</v>
      </c>
      <c r="K111" s="31">
        <f t="shared" si="39"/>
        <v>301</v>
      </c>
      <c r="L111" s="46">
        <f>RANK(K111,Egyéni!$L$3:$L$156,0)</f>
        <v>41</v>
      </c>
      <c r="M111" s="128"/>
      <c r="N111" s="129"/>
    </row>
    <row r="112" spans="1:14" ht="19.5" customHeight="1">
      <c r="A112" s="55" t="s">
        <v>231</v>
      </c>
      <c r="B112" s="68">
        <v>2006</v>
      </c>
      <c r="C112" s="56">
        <v>10.7</v>
      </c>
      <c r="D112" s="30">
        <f t="shared" si="36"/>
        <v>108</v>
      </c>
      <c r="E112" s="56">
        <v>3.43</v>
      </c>
      <c r="F112" s="34">
        <f t="shared" si="37"/>
        <v>91</v>
      </c>
      <c r="G112" s="65">
        <v>25.72</v>
      </c>
      <c r="H112" s="30">
        <f t="shared" si="38"/>
        <v>80</v>
      </c>
      <c r="I112" s="60">
        <v>0.0016041666666666667</v>
      </c>
      <c r="J112" s="30">
        <f>IF(I112&lt;leány!$D$2,0,VLOOKUP(I112,hfut,3,TRUE))</f>
        <v>106</v>
      </c>
      <c r="K112" s="31">
        <f t="shared" si="39"/>
        <v>385</v>
      </c>
      <c r="L112" s="46">
        <f>RANK(K112,Egyéni!$L$3:$L$156,0)</f>
        <v>38</v>
      </c>
      <c r="M112" s="128"/>
      <c r="N112" s="129"/>
    </row>
    <row r="113" spans="1:14" ht="19.5" customHeight="1">
      <c r="A113" s="55" t="s">
        <v>232</v>
      </c>
      <c r="B113" s="68">
        <v>2007</v>
      </c>
      <c r="C113" s="56">
        <v>9.4</v>
      </c>
      <c r="D113" s="30">
        <f t="shared" si="36"/>
        <v>166</v>
      </c>
      <c r="E113" s="56">
        <v>3.93</v>
      </c>
      <c r="F113" s="34">
        <f t="shared" si="37"/>
        <v>122</v>
      </c>
      <c r="G113" s="65">
        <v>24.28</v>
      </c>
      <c r="H113" s="30">
        <f t="shared" si="38"/>
        <v>74</v>
      </c>
      <c r="I113" s="60">
        <v>0.0014675925925925926</v>
      </c>
      <c r="J113" s="30">
        <f>IF(I113&lt;leány!$D$2,0,VLOOKUP(I113,hfut,3,TRUE))</f>
        <v>145</v>
      </c>
      <c r="K113" s="31">
        <f t="shared" si="39"/>
        <v>507</v>
      </c>
      <c r="L113" s="46">
        <f>RANK(K113,Egyéni!$L$3:$L$156,0)</f>
        <v>21</v>
      </c>
      <c r="M113" s="49"/>
      <c r="N113" s="50"/>
    </row>
    <row r="114" spans="1:14" ht="19.5" customHeight="1" thickBot="1">
      <c r="A114" s="57" t="s">
        <v>233</v>
      </c>
      <c r="B114" s="69">
        <v>2007</v>
      </c>
      <c r="C114" s="58">
        <v>10.3</v>
      </c>
      <c r="D114" s="32">
        <f t="shared" si="36"/>
        <v>125</v>
      </c>
      <c r="E114" s="58">
        <v>3.56</v>
      </c>
      <c r="F114" s="32">
        <f t="shared" si="37"/>
        <v>98</v>
      </c>
      <c r="G114" s="66">
        <v>31.51</v>
      </c>
      <c r="H114" s="32">
        <f t="shared" si="38"/>
        <v>103</v>
      </c>
      <c r="I114" s="61">
        <v>0.0017337962962962964</v>
      </c>
      <c r="J114" s="32">
        <f>IF(I114&lt;leány!$D$2,0,VLOOKUP(I114,hfut,3,TRUE))</f>
        <v>71</v>
      </c>
      <c r="K114" s="33">
        <f t="shared" si="39"/>
        <v>397</v>
      </c>
      <c r="L114" s="48">
        <f>RANK(K114,Egyéni!$L$3:$L$156,0)</f>
        <v>36</v>
      </c>
      <c r="M114" s="124"/>
      <c r="N114" s="125"/>
    </row>
    <row r="115" ht="19.5" customHeight="1"/>
    <row r="116" ht="19.5" customHeight="1" thickBot="1"/>
    <row r="117" spans="1:19" ht="19.5" customHeight="1" thickBot="1">
      <c r="A117" s="115" t="s">
        <v>234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7"/>
      <c r="M117" s="120">
        <f>RANK(M119,Csapat!$C$3:P120,0)</f>
        <v>8</v>
      </c>
      <c r="N117" s="121"/>
      <c r="S117" s="67"/>
    </row>
    <row r="118" spans="1:14" ht="19.5" customHeight="1" thickBot="1">
      <c r="A118" s="35" t="s">
        <v>0</v>
      </c>
      <c r="B118" s="36" t="s">
        <v>1</v>
      </c>
      <c r="C118" s="114" t="s">
        <v>2</v>
      </c>
      <c r="D118" s="114"/>
      <c r="E118" s="114" t="s">
        <v>3</v>
      </c>
      <c r="F118" s="114"/>
      <c r="G118" s="114" t="s">
        <v>8</v>
      </c>
      <c r="H118" s="114"/>
      <c r="I118" s="118" t="s">
        <v>168</v>
      </c>
      <c r="J118" s="119"/>
      <c r="K118" s="36" t="s">
        <v>6</v>
      </c>
      <c r="L118" s="37" t="s">
        <v>7</v>
      </c>
      <c r="M118" s="122"/>
      <c r="N118" s="123"/>
    </row>
    <row r="119" spans="1:14" ht="19.5" customHeight="1">
      <c r="A119" s="55" t="s">
        <v>190</v>
      </c>
      <c r="B119" s="68"/>
      <c r="C119" s="54"/>
      <c r="D119" s="34">
        <f aca="true" t="shared" si="40" ref="D119:D124">IF(C119&lt;6.19,0,VLOOKUP(C119,rfut,5,TRUE))</f>
        <v>0</v>
      </c>
      <c r="E119" s="56"/>
      <c r="F119" s="34">
        <f aca="true" t="shared" si="41" ref="F119:F124">IF(E119&lt;1.79,0,VLOOKUP(E119,távol,4,TRUE))</f>
        <v>0</v>
      </c>
      <c r="G119" s="63"/>
      <c r="H119" s="34">
        <f aca="true" t="shared" si="42" ref="H119:H124">IF(G119&lt;4,0,VLOOKUP(G119,kisl,2,TRUE))</f>
        <v>0</v>
      </c>
      <c r="I119" s="59"/>
      <c r="J119" s="30">
        <f>IF(I119&lt;leány!$D$2,0,VLOOKUP(I119,hfut,3,TRUE))</f>
        <v>0</v>
      </c>
      <c r="K119" s="44">
        <f aca="true" t="shared" si="43" ref="K119:K124">SUM(D119,F119,H119,J119)</f>
        <v>0</v>
      </c>
      <c r="L119" s="45">
        <f>RANK(K119,Egyéni!$L$3:$L$156,0)</f>
        <v>42</v>
      </c>
      <c r="M119" s="126">
        <f>SUM(K119:K124)-MIN(K119:K124)</f>
        <v>0</v>
      </c>
      <c r="N119" s="127"/>
    </row>
    <row r="120" spans="1:14" ht="19.5" customHeight="1">
      <c r="A120" s="55" t="s">
        <v>193</v>
      </c>
      <c r="B120" s="68"/>
      <c r="C120" s="56"/>
      <c r="D120" s="30">
        <f t="shared" si="40"/>
        <v>0</v>
      </c>
      <c r="E120" s="56"/>
      <c r="F120" s="34">
        <f t="shared" si="41"/>
        <v>0</v>
      </c>
      <c r="G120" s="64"/>
      <c r="H120" s="30">
        <f t="shared" si="42"/>
        <v>0</v>
      </c>
      <c r="I120" s="60"/>
      <c r="J120" s="30">
        <f>IF(I120&lt;leány!$D$2,0,VLOOKUP(I120,hfut,3,TRUE))</f>
        <v>0</v>
      </c>
      <c r="K120" s="31">
        <f t="shared" si="43"/>
        <v>0</v>
      </c>
      <c r="L120" s="46">
        <f>RANK(K120,Egyéni!$L$3:$L$156,0)</f>
        <v>42</v>
      </c>
      <c r="M120" s="128"/>
      <c r="N120" s="129"/>
    </row>
    <row r="121" spans="1:14" ht="19.5" customHeight="1">
      <c r="A121" s="55" t="s">
        <v>226</v>
      </c>
      <c r="B121" s="68"/>
      <c r="C121" s="56"/>
      <c r="D121" s="30">
        <f t="shared" si="40"/>
        <v>0</v>
      </c>
      <c r="E121" s="56"/>
      <c r="F121" s="34">
        <f t="shared" si="41"/>
        <v>0</v>
      </c>
      <c r="G121" s="65"/>
      <c r="H121" s="30">
        <f t="shared" si="42"/>
        <v>0</v>
      </c>
      <c r="I121" s="60"/>
      <c r="J121" s="30">
        <f>IF(I121&lt;leány!$D$2,0,VLOOKUP(I121,hfut,3,TRUE))</f>
        <v>0</v>
      </c>
      <c r="K121" s="31">
        <f t="shared" si="43"/>
        <v>0</v>
      </c>
      <c r="L121" s="46">
        <f>RANK(K121,Egyéni!$L$3:$L$156,0)</f>
        <v>42</v>
      </c>
      <c r="M121" s="128"/>
      <c r="N121" s="129"/>
    </row>
    <row r="122" spans="1:14" ht="19.5" customHeight="1">
      <c r="A122" s="55" t="s">
        <v>189</v>
      </c>
      <c r="B122" s="68"/>
      <c r="C122" s="56"/>
      <c r="D122" s="30">
        <f t="shared" si="40"/>
        <v>0</v>
      </c>
      <c r="E122" s="56"/>
      <c r="F122" s="34">
        <f t="shared" si="41"/>
        <v>0</v>
      </c>
      <c r="G122" s="65"/>
      <c r="H122" s="30">
        <f t="shared" si="42"/>
        <v>0</v>
      </c>
      <c r="I122" s="60"/>
      <c r="J122" s="30">
        <f>IF(I122&lt;leány!$D$2,0,VLOOKUP(I122,hfut,3,TRUE))</f>
        <v>0</v>
      </c>
      <c r="K122" s="31">
        <f t="shared" si="43"/>
        <v>0</v>
      </c>
      <c r="L122" s="46">
        <f>RANK(K122,Egyéni!$L$3:$L$156,0)</f>
        <v>42</v>
      </c>
      <c r="M122" s="128"/>
      <c r="N122" s="129"/>
    </row>
    <row r="123" spans="1:14" ht="19.5" customHeight="1">
      <c r="A123" s="55" t="s">
        <v>192</v>
      </c>
      <c r="B123" s="68"/>
      <c r="C123" s="56"/>
      <c r="D123" s="30">
        <f t="shared" si="40"/>
        <v>0</v>
      </c>
      <c r="E123" s="56"/>
      <c r="F123" s="34">
        <f t="shared" si="41"/>
        <v>0</v>
      </c>
      <c r="G123" s="65"/>
      <c r="H123" s="30">
        <f t="shared" si="42"/>
        <v>0</v>
      </c>
      <c r="I123" s="60"/>
      <c r="J123" s="30">
        <f>IF(I123&lt;leány!$D$2,0,VLOOKUP(I123,hfut,3,TRUE))</f>
        <v>0</v>
      </c>
      <c r="K123" s="31">
        <f t="shared" si="43"/>
        <v>0</v>
      </c>
      <c r="L123" s="46">
        <f>RANK(K123,Egyéni!$L$3:$L$156,0)</f>
        <v>42</v>
      </c>
      <c r="M123" s="49"/>
      <c r="N123" s="50"/>
    </row>
    <row r="124" spans="1:14" ht="19.5" customHeight="1" thickBot="1">
      <c r="A124" s="55" t="s">
        <v>191</v>
      </c>
      <c r="B124" s="69"/>
      <c r="C124" s="58"/>
      <c r="D124" s="32">
        <f t="shared" si="40"/>
        <v>0</v>
      </c>
      <c r="E124" s="58"/>
      <c r="F124" s="32">
        <f t="shared" si="41"/>
        <v>0</v>
      </c>
      <c r="G124" s="66"/>
      <c r="H124" s="32">
        <f t="shared" si="42"/>
        <v>0</v>
      </c>
      <c r="I124" s="61"/>
      <c r="J124" s="32">
        <f>IF(I124&lt;leány!$D$2,0,VLOOKUP(I124,hfut,3,TRUE))</f>
        <v>0</v>
      </c>
      <c r="K124" s="33">
        <f t="shared" si="43"/>
        <v>0</v>
      </c>
      <c r="L124" s="48">
        <f>RANK(K124,Egyéni!$L$3:$L$156,0)</f>
        <v>42</v>
      </c>
      <c r="M124" s="124"/>
      <c r="N124" s="125"/>
    </row>
    <row r="125" ht="19.5" customHeight="1">
      <c r="M125" s="67"/>
    </row>
    <row r="126" ht="19.5" customHeight="1" thickBot="1"/>
    <row r="127" spans="1:14" ht="19.5" customHeight="1" thickBot="1">
      <c r="A127" s="115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7"/>
      <c r="M127" s="120">
        <f>RANK(M129,Csapat!$C$3:P130,0)</f>
        <v>8</v>
      </c>
      <c r="N127" s="121"/>
    </row>
    <row r="128" spans="1:14" ht="19.5" customHeight="1" thickBot="1">
      <c r="A128" s="35" t="s">
        <v>0</v>
      </c>
      <c r="B128" s="36" t="s">
        <v>1</v>
      </c>
      <c r="C128" s="114" t="s">
        <v>2</v>
      </c>
      <c r="D128" s="114"/>
      <c r="E128" s="114" t="s">
        <v>3</v>
      </c>
      <c r="F128" s="114"/>
      <c r="G128" s="114" t="s">
        <v>8</v>
      </c>
      <c r="H128" s="114"/>
      <c r="I128" s="118" t="s">
        <v>168</v>
      </c>
      <c r="J128" s="119"/>
      <c r="K128" s="36" t="s">
        <v>6</v>
      </c>
      <c r="L128" s="37" t="s">
        <v>7</v>
      </c>
      <c r="M128" s="122"/>
      <c r="N128" s="123"/>
    </row>
    <row r="129" spans="1:14" ht="19.5" customHeight="1">
      <c r="A129" s="62"/>
      <c r="B129" s="68"/>
      <c r="C129" s="54"/>
      <c r="D129" s="34">
        <f aca="true" t="shared" si="44" ref="D129:D134">IF(C129&lt;6.19,0,VLOOKUP(C129,rfut,5,TRUE))</f>
        <v>0</v>
      </c>
      <c r="E129" s="56"/>
      <c r="F129" s="34">
        <f aca="true" t="shared" si="45" ref="F129:F134">IF(E129&lt;1.79,0,VLOOKUP(E129,távol,4,TRUE))</f>
        <v>0</v>
      </c>
      <c r="G129" s="63"/>
      <c r="H129" s="34">
        <f aca="true" t="shared" si="46" ref="H129:H134">IF(G129&lt;4,0,VLOOKUP(G129,kisl,2,TRUE))</f>
        <v>0</v>
      </c>
      <c r="I129" s="59"/>
      <c r="J129" s="30">
        <f>IF(I129&lt;leány!$D$2,0,VLOOKUP(I129,hfut,3,TRUE))</f>
        <v>0</v>
      </c>
      <c r="K129" s="44">
        <f aca="true" t="shared" si="47" ref="K129:K134">SUM(D129,F129,H129,J129)</f>
        <v>0</v>
      </c>
      <c r="L129" s="45">
        <f>RANK(K129,Egyéni!$L$3:$L$156,0)</f>
        <v>42</v>
      </c>
      <c r="M129" s="126">
        <f>SUM(K129:K134)-MIN(K129:K134)</f>
        <v>0</v>
      </c>
      <c r="N129" s="127"/>
    </row>
    <row r="130" spans="1:14" ht="19.5" customHeight="1">
      <c r="A130" s="55"/>
      <c r="B130" s="68"/>
      <c r="C130" s="56"/>
      <c r="D130" s="30">
        <f t="shared" si="44"/>
        <v>0</v>
      </c>
      <c r="E130" s="56"/>
      <c r="F130" s="34">
        <f t="shared" si="45"/>
        <v>0</v>
      </c>
      <c r="G130" s="64"/>
      <c r="H130" s="30">
        <f t="shared" si="46"/>
        <v>0</v>
      </c>
      <c r="I130" s="60"/>
      <c r="J130" s="30">
        <f>IF(I130&lt;leány!$D$2,0,VLOOKUP(I130,hfut,3,TRUE))</f>
        <v>0</v>
      </c>
      <c r="K130" s="31">
        <f t="shared" si="47"/>
        <v>0</v>
      </c>
      <c r="L130" s="46">
        <f>RANK(K130,Egyéni!$L$3:$L$156,0)</f>
        <v>42</v>
      </c>
      <c r="M130" s="128"/>
      <c r="N130" s="129"/>
    </row>
    <row r="131" spans="1:14" ht="19.5" customHeight="1">
      <c r="A131" s="55"/>
      <c r="B131" s="68"/>
      <c r="C131" s="56"/>
      <c r="D131" s="30">
        <f t="shared" si="44"/>
        <v>0</v>
      </c>
      <c r="E131" s="56"/>
      <c r="F131" s="34">
        <f t="shared" si="45"/>
        <v>0</v>
      </c>
      <c r="G131" s="65"/>
      <c r="H131" s="30">
        <f t="shared" si="46"/>
        <v>0</v>
      </c>
      <c r="I131" s="60"/>
      <c r="J131" s="30">
        <f>IF(I131&lt;leány!$D$2,0,VLOOKUP(I131,hfut,3,TRUE))</f>
        <v>0</v>
      </c>
      <c r="K131" s="31">
        <f t="shared" si="47"/>
        <v>0</v>
      </c>
      <c r="L131" s="46">
        <f>RANK(K131,Egyéni!$L$3:$L$156,0)</f>
        <v>42</v>
      </c>
      <c r="M131" s="128"/>
      <c r="N131" s="129"/>
    </row>
    <row r="132" spans="1:14" ht="19.5" customHeight="1">
      <c r="A132" s="55"/>
      <c r="B132" s="68"/>
      <c r="C132" s="56"/>
      <c r="D132" s="30">
        <f t="shared" si="44"/>
        <v>0</v>
      </c>
      <c r="E132" s="56"/>
      <c r="F132" s="34">
        <f t="shared" si="45"/>
        <v>0</v>
      </c>
      <c r="G132" s="65"/>
      <c r="H132" s="30">
        <f t="shared" si="46"/>
        <v>0</v>
      </c>
      <c r="I132" s="60"/>
      <c r="J132" s="30">
        <f>IF(I132&lt;leány!$D$2,0,VLOOKUP(I132,hfut,3,TRUE))</f>
        <v>0</v>
      </c>
      <c r="K132" s="31">
        <f t="shared" si="47"/>
        <v>0</v>
      </c>
      <c r="L132" s="46">
        <f>RANK(K132,Egyéni!$L$3:$L$156,0)</f>
        <v>42</v>
      </c>
      <c r="M132" s="128"/>
      <c r="N132" s="129"/>
    </row>
    <row r="133" spans="1:14" ht="19.5" customHeight="1">
      <c r="A133" s="55"/>
      <c r="B133" s="68"/>
      <c r="C133" s="56"/>
      <c r="D133" s="30">
        <f t="shared" si="44"/>
        <v>0</v>
      </c>
      <c r="E133" s="56"/>
      <c r="F133" s="34">
        <f t="shared" si="45"/>
        <v>0</v>
      </c>
      <c r="G133" s="65"/>
      <c r="H133" s="30">
        <f t="shared" si="46"/>
        <v>0</v>
      </c>
      <c r="I133" s="60"/>
      <c r="J133" s="30">
        <f>IF(I133&lt;leány!$D$2,0,VLOOKUP(I133,hfut,3,TRUE))</f>
        <v>0</v>
      </c>
      <c r="K133" s="31">
        <f t="shared" si="47"/>
        <v>0</v>
      </c>
      <c r="L133" s="46">
        <f>RANK(K133,Egyéni!$L$3:$L$156,0)</f>
        <v>42</v>
      </c>
      <c r="M133" s="49"/>
      <c r="N133" s="50"/>
    </row>
    <row r="134" spans="1:14" ht="19.5" customHeight="1" thickBot="1">
      <c r="A134" s="57"/>
      <c r="B134" s="69"/>
      <c r="C134" s="58"/>
      <c r="D134" s="32">
        <f t="shared" si="44"/>
        <v>0</v>
      </c>
      <c r="E134" s="58"/>
      <c r="F134" s="32">
        <f t="shared" si="45"/>
        <v>0</v>
      </c>
      <c r="G134" s="66"/>
      <c r="H134" s="32">
        <f t="shared" si="46"/>
        <v>0</v>
      </c>
      <c r="I134" s="61"/>
      <c r="J134" s="32">
        <f>IF(I134&lt;leány!$D$2,0,VLOOKUP(I134,hfut,3,TRUE))</f>
        <v>0</v>
      </c>
      <c r="K134" s="33">
        <f t="shared" si="47"/>
        <v>0</v>
      </c>
      <c r="L134" s="48">
        <f>RANK(K134,Egyéni!$L$3:$L$156,0)</f>
        <v>42</v>
      </c>
      <c r="M134" s="124"/>
      <c r="N134" s="125"/>
    </row>
    <row r="135" ht="19.5" customHeight="1"/>
    <row r="136" ht="19.5" customHeight="1" thickBot="1"/>
    <row r="137" spans="1:14" ht="19.5" customHeight="1" thickBot="1">
      <c r="A137" s="115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7"/>
      <c r="M137" s="120">
        <f>RANK(M139,Csapat!$C$3:P140,0)</f>
        <v>8</v>
      </c>
      <c r="N137" s="121"/>
    </row>
    <row r="138" spans="1:14" ht="19.5" customHeight="1" thickBot="1">
      <c r="A138" s="35" t="s">
        <v>0</v>
      </c>
      <c r="B138" s="36" t="s">
        <v>1</v>
      </c>
      <c r="C138" s="114" t="s">
        <v>2</v>
      </c>
      <c r="D138" s="114"/>
      <c r="E138" s="114" t="s">
        <v>3</v>
      </c>
      <c r="F138" s="114"/>
      <c r="G138" s="114" t="s">
        <v>8</v>
      </c>
      <c r="H138" s="114"/>
      <c r="I138" s="118" t="s">
        <v>168</v>
      </c>
      <c r="J138" s="119"/>
      <c r="K138" s="36" t="s">
        <v>6</v>
      </c>
      <c r="L138" s="37" t="s">
        <v>7</v>
      </c>
      <c r="M138" s="122"/>
      <c r="N138" s="123"/>
    </row>
    <row r="139" spans="1:14" ht="19.5" customHeight="1">
      <c r="A139" s="62"/>
      <c r="B139" s="68"/>
      <c r="C139" s="54"/>
      <c r="D139" s="34">
        <f aca="true" t="shared" si="48" ref="D139:D144">IF(C139&lt;6.19,0,VLOOKUP(C139,rfut,5,TRUE))</f>
        <v>0</v>
      </c>
      <c r="E139" s="56"/>
      <c r="F139" s="34">
        <f aca="true" t="shared" si="49" ref="F139:F144">IF(E139&lt;1.79,0,VLOOKUP(E139,távol,4,TRUE))</f>
        <v>0</v>
      </c>
      <c r="G139" s="63"/>
      <c r="H139" s="34">
        <f aca="true" t="shared" si="50" ref="H139:H144">IF(G139&lt;4,0,VLOOKUP(G139,kisl,2,TRUE))</f>
        <v>0</v>
      </c>
      <c r="I139" s="59"/>
      <c r="J139" s="30">
        <f>IF(I139&lt;leány!$D$2,0,VLOOKUP(I139,hfut,3,TRUE))</f>
        <v>0</v>
      </c>
      <c r="K139" s="44">
        <f aca="true" t="shared" si="51" ref="K139:K144">SUM(D139,F139,H139,J139)</f>
        <v>0</v>
      </c>
      <c r="L139" s="45">
        <f>RANK(K139,Egyéni!$L$3:$L$156,0)</f>
        <v>42</v>
      </c>
      <c r="M139" s="126">
        <f>SUM(K139:K144)-MIN(K139:K144)</f>
        <v>0</v>
      </c>
      <c r="N139" s="127"/>
    </row>
    <row r="140" spans="1:14" ht="19.5" customHeight="1">
      <c r="A140" s="55"/>
      <c r="B140" s="68"/>
      <c r="C140" s="56"/>
      <c r="D140" s="30">
        <f t="shared" si="48"/>
        <v>0</v>
      </c>
      <c r="E140" s="56"/>
      <c r="F140" s="34">
        <f t="shared" si="49"/>
        <v>0</v>
      </c>
      <c r="G140" s="64"/>
      <c r="H140" s="30">
        <f t="shared" si="50"/>
        <v>0</v>
      </c>
      <c r="I140" s="60"/>
      <c r="J140" s="30">
        <f>IF(I140&lt;leány!$D$2,0,VLOOKUP(I140,hfut,3,TRUE))</f>
        <v>0</v>
      </c>
      <c r="K140" s="31">
        <f t="shared" si="51"/>
        <v>0</v>
      </c>
      <c r="L140" s="46">
        <f>RANK(K140,Egyéni!$L$3:$L$156,0)</f>
        <v>42</v>
      </c>
      <c r="M140" s="128"/>
      <c r="N140" s="129"/>
    </row>
    <row r="141" spans="1:14" ht="19.5" customHeight="1">
      <c r="A141" s="55"/>
      <c r="B141" s="68"/>
      <c r="C141" s="56"/>
      <c r="D141" s="30">
        <f t="shared" si="48"/>
        <v>0</v>
      </c>
      <c r="E141" s="56"/>
      <c r="F141" s="34">
        <f t="shared" si="49"/>
        <v>0</v>
      </c>
      <c r="G141" s="65"/>
      <c r="H141" s="30">
        <f t="shared" si="50"/>
        <v>0</v>
      </c>
      <c r="I141" s="60"/>
      <c r="J141" s="30">
        <f>IF(I141&lt;leány!$D$2,0,VLOOKUP(I141,hfut,3,TRUE))</f>
        <v>0</v>
      </c>
      <c r="K141" s="31">
        <f t="shared" si="51"/>
        <v>0</v>
      </c>
      <c r="L141" s="46">
        <f>RANK(K141,Egyéni!$L$3:$L$156,0)</f>
        <v>42</v>
      </c>
      <c r="M141" s="128"/>
      <c r="N141" s="129"/>
    </row>
    <row r="142" spans="1:14" ht="19.5" customHeight="1">
      <c r="A142" s="55"/>
      <c r="B142" s="68"/>
      <c r="C142" s="56"/>
      <c r="D142" s="30">
        <f t="shared" si="48"/>
        <v>0</v>
      </c>
      <c r="E142" s="56"/>
      <c r="F142" s="34">
        <f t="shared" si="49"/>
        <v>0</v>
      </c>
      <c r="G142" s="65"/>
      <c r="H142" s="30">
        <f t="shared" si="50"/>
        <v>0</v>
      </c>
      <c r="I142" s="60"/>
      <c r="J142" s="30">
        <f>IF(I142&lt;leány!$D$2,0,VLOOKUP(I142,hfut,3,TRUE))</f>
        <v>0</v>
      </c>
      <c r="K142" s="31">
        <f t="shared" si="51"/>
        <v>0</v>
      </c>
      <c r="L142" s="46">
        <f>RANK(K142,Egyéni!$L$3:$L$156,0)</f>
        <v>42</v>
      </c>
      <c r="M142" s="128"/>
      <c r="N142" s="129"/>
    </row>
    <row r="143" spans="1:14" ht="19.5" customHeight="1">
      <c r="A143" s="55"/>
      <c r="B143" s="68"/>
      <c r="C143" s="56"/>
      <c r="D143" s="30">
        <f t="shared" si="48"/>
        <v>0</v>
      </c>
      <c r="E143" s="56"/>
      <c r="F143" s="34">
        <f t="shared" si="49"/>
        <v>0</v>
      </c>
      <c r="G143" s="65"/>
      <c r="H143" s="30">
        <f t="shared" si="50"/>
        <v>0</v>
      </c>
      <c r="I143" s="60"/>
      <c r="J143" s="30">
        <f>IF(I143&lt;leány!$D$2,0,VLOOKUP(I143,hfut,3,TRUE))</f>
        <v>0</v>
      </c>
      <c r="K143" s="31">
        <f t="shared" si="51"/>
        <v>0</v>
      </c>
      <c r="L143" s="46">
        <f>RANK(K143,Egyéni!$L$3:$L$156,0)</f>
        <v>42</v>
      </c>
      <c r="M143" s="49"/>
      <c r="N143" s="50"/>
    </row>
    <row r="144" spans="1:14" ht="19.5" customHeight="1" thickBot="1">
      <c r="A144" s="57"/>
      <c r="B144" s="69"/>
      <c r="C144" s="58"/>
      <c r="D144" s="32">
        <f t="shared" si="48"/>
        <v>0</v>
      </c>
      <c r="E144" s="58"/>
      <c r="F144" s="32">
        <f t="shared" si="49"/>
        <v>0</v>
      </c>
      <c r="G144" s="66"/>
      <c r="H144" s="32">
        <f t="shared" si="50"/>
        <v>0</v>
      </c>
      <c r="I144" s="61"/>
      <c r="J144" s="32">
        <f>IF(I144&lt;leány!$D$2,0,VLOOKUP(I144,hfut,3,TRUE))</f>
        <v>0</v>
      </c>
      <c r="K144" s="33">
        <f t="shared" si="51"/>
        <v>0</v>
      </c>
      <c r="L144" s="48">
        <f>RANK(K144,Egyéni!$L$3:$L$156,0)</f>
        <v>42</v>
      </c>
      <c r="M144" s="124"/>
      <c r="N144" s="125"/>
    </row>
    <row r="145" ht="19.5" customHeight="1"/>
    <row r="146" ht="19.5" customHeight="1" thickBot="1"/>
    <row r="147" spans="1:14" ht="19.5" customHeight="1" thickBot="1">
      <c r="A147" s="115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7"/>
      <c r="M147" s="120">
        <f>RANK(M149,Csapat!$C$3:P150,0)</f>
        <v>8</v>
      </c>
      <c r="N147" s="121"/>
    </row>
    <row r="148" spans="1:19" ht="19.5" customHeight="1" thickBot="1">
      <c r="A148" s="35" t="s">
        <v>0</v>
      </c>
      <c r="B148" s="36" t="s">
        <v>1</v>
      </c>
      <c r="C148" s="114" t="s">
        <v>2</v>
      </c>
      <c r="D148" s="114"/>
      <c r="E148" s="114" t="s">
        <v>3</v>
      </c>
      <c r="F148" s="114"/>
      <c r="G148" s="114" t="s">
        <v>8</v>
      </c>
      <c r="H148" s="114"/>
      <c r="I148" s="118" t="s">
        <v>168</v>
      </c>
      <c r="J148" s="119"/>
      <c r="K148" s="36" t="s">
        <v>6</v>
      </c>
      <c r="L148" s="37" t="s">
        <v>7</v>
      </c>
      <c r="M148" s="122"/>
      <c r="N148" s="123"/>
      <c r="S148" s="53"/>
    </row>
    <row r="149" spans="1:19" ht="19.5" customHeight="1">
      <c r="A149" s="62"/>
      <c r="B149" s="68"/>
      <c r="C149" s="54"/>
      <c r="D149" s="34">
        <f aca="true" t="shared" si="52" ref="D149:D154">IF(C149&lt;6.19,0,VLOOKUP(C149,rfut,5,TRUE))</f>
        <v>0</v>
      </c>
      <c r="E149" s="56"/>
      <c r="F149" s="34">
        <f aca="true" t="shared" si="53" ref="F149:F154">IF(E149&lt;1.79,0,VLOOKUP(E149,távol,4,TRUE))</f>
        <v>0</v>
      </c>
      <c r="G149" s="63"/>
      <c r="H149" s="34">
        <f aca="true" t="shared" si="54" ref="H149:H154">IF(G149&lt;4,0,VLOOKUP(G149,kisl,2,TRUE))</f>
        <v>0</v>
      </c>
      <c r="I149" s="59"/>
      <c r="J149" s="30">
        <f>IF(I149&lt;leány!$D$2,0,VLOOKUP(I149,hfut,3,TRUE))</f>
        <v>0</v>
      </c>
      <c r="K149" s="44">
        <f aca="true" t="shared" si="55" ref="K149:K154">SUM(D149,F149,H149,J149)</f>
        <v>0</v>
      </c>
      <c r="L149" s="45">
        <f>RANK(K149,Egyéni!$L$3:$L$156,0)</f>
        <v>42</v>
      </c>
      <c r="M149" s="126">
        <f>SUM(K149:K154)-MIN(K149:K154)</f>
        <v>0</v>
      </c>
      <c r="N149" s="127"/>
      <c r="S149" s="67"/>
    </row>
    <row r="150" spans="1:19" ht="19.5" customHeight="1">
      <c r="A150" s="55"/>
      <c r="B150" s="68"/>
      <c r="C150" s="56"/>
      <c r="D150" s="30">
        <f t="shared" si="52"/>
        <v>0</v>
      </c>
      <c r="E150" s="56"/>
      <c r="F150" s="34">
        <f t="shared" si="53"/>
        <v>0</v>
      </c>
      <c r="G150" s="64"/>
      <c r="H150" s="30">
        <f t="shared" si="54"/>
        <v>0</v>
      </c>
      <c r="I150" s="60"/>
      <c r="J150" s="30">
        <f>IF(I150&lt;leány!$D$2,0,VLOOKUP(I150,hfut,3,TRUE))</f>
        <v>0</v>
      </c>
      <c r="K150" s="31">
        <f t="shared" si="55"/>
        <v>0</v>
      </c>
      <c r="L150" s="46">
        <f>RANK(K150,Egyéni!$L$3:$L$156,0)</f>
        <v>42</v>
      </c>
      <c r="M150" s="128"/>
      <c r="N150" s="129"/>
      <c r="S150" s="67"/>
    </row>
    <row r="151" spans="1:14" ht="19.5" customHeight="1">
      <c r="A151" s="55"/>
      <c r="B151" s="68"/>
      <c r="C151" s="56"/>
      <c r="D151" s="30">
        <f t="shared" si="52"/>
        <v>0</v>
      </c>
      <c r="E151" s="56"/>
      <c r="F151" s="34">
        <f t="shared" si="53"/>
        <v>0</v>
      </c>
      <c r="G151" s="65"/>
      <c r="H151" s="30">
        <f t="shared" si="54"/>
        <v>0</v>
      </c>
      <c r="I151" s="60"/>
      <c r="J151" s="30">
        <f>IF(I151&lt;leány!$D$2,0,VLOOKUP(I151,hfut,3,TRUE))</f>
        <v>0</v>
      </c>
      <c r="K151" s="31">
        <f t="shared" si="55"/>
        <v>0</v>
      </c>
      <c r="L151" s="46">
        <f>RANK(K151,Egyéni!$L$3:$L$156,0)</f>
        <v>42</v>
      </c>
      <c r="M151" s="128"/>
      <c r="N151" s="129"/>
    </row>
    <row r="152" spans="1:14" ht="19.5" customHeight="1">
      <c r="A152" s="55"/>
      <c r="B152" s="68"/>
      <c r="C152" s="56"/>
      <c r="D152" s="30">
        <f t="shared" si="52"/>
        <v>0</v>
      </c>
      <c r="E152" s="56"/>
      <c r="F152" s="34">
        <f t="shared" si="53"/>
        <v>0</v>
      </c>
      <c r="G152" s="65"/>
      <c r="H152" s="30">
        <f t="shared" si="54"/>
        <v>0</v>
      </c>
      <c r="I152" s="60"/>
      <c r="J152" s="30">
        <f>IF(I152&lt;leány!$D$2,0,VLOOKUP(I152,hfut,3,TRUE))</f>
        <v>0</v>
      </c>
      <c r="K152" s="31">
        <f t="shared" si="55"/>
        <v>0</v>
      </c>
      <c r="L152" s="46">
        <f>RANK(K152,Egyéni!$L$3:$L$156,0)</f>
        <v>42</v>
      </c>
      <c r="M152" s="128"/>
      <c r="N152" s="129"/>
    </row>
    <row r="153" spans="1:14" ht="19.5" customHeight="1">
      <c r="A153" s="55"/>
      <c r="B153" s="68"/>
      <c r="C153" s="56"/>
      <c r="D153" s="30">
        <f t="shared" si="52"/>
        <v>0</v>
      </c>
      <c r="E153" s="56"/>
      <c r="F153" s="34">
        <f t="shared" si="53"/>
        <v>0</v>
      </c>
      <c r="G153" s="65"/>
      <c r="H153" s="30">
        <f t="shared" si="54"/>
        <v>0</v>
      </c>
      <c r="I153" s="60"/>
      <c r="J153" s="30">
        <f>IF(I153&lt;leány!$D$2,0,VLOOKUP(I153,hfut,3,TRUE))</f>
        <v>0</v>
      </c>
      <c r="K153" s="31">
        <f t="shared" si="55"/>
        <v>0</v>
      </c>
      <c r="L153" s="46">
        <f>RANK(K153,Egyéni!$L$3:$L$156,0)</f>
        <v>42</v>
      </c>
      <c r="M153" s="49"/>
      <c r="N153" s="50"/>
    </row>
    <row r="154" spans="1:14" ht="19.5" customHeight="1" thickBot="1">
      <c r="A154" s="57"/>
      <c r="B154" s="69"/>
      <c r="C154" s="58"/>
      <c r="D154" s="32">
        <f t="shared" si="52"/>
        <v>0</v>
      </c>
      <c r="E154" s="58"/>
      <c r="F154" s="32">
        <f t="shared" si="53"/>
        <v>0</v>
      </c>
      <c r="G154" s="66"/>
      <c r="H154" s="32">
        <f t="shared" si="54"/>
        <v>0</v>
      </c>
      <c r="I154" s="61"/>
      <c r="J154" s="32">
        <f>IF(I154&lt;leány!$D$2,0,VLOOKUP(I154,hfut,3,TRUE))</f>
        <v>0</v>
      </c>
      <c r="K154" s="33">
        <f t="shared" si="55"/>
        <v>0</v>
      </c>
      <c r="L154" s="48">
        <f>RANK(K154,Egyéni!$L$3:$L$156,0)</f>
        <v>42</v>
      </c>
      <c r="M154" s="124"/>
      <c r="N154" s="125"/>
    </row>
    <row r="155" ht="19.5" customHeight="1"/>
    <row r="156" ht="19.5" customHeight="1" thickBot="1"/>
    <row r="157" spans="1:14" ht="19.5" customHeight="1" thickBot="1">
      <c r="A157" s="1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7"/>
      <c r="M157" s="120">
        <f>RANK(M159,Csapat!$C$3:P160,0)</f>
        <v>8</v>
      </c>
      <c r="N157" s="121"/>
    </row>
    <row r="158" spans="1:14" ht="19.5" customHeight="1" thickBot="1">
      <c r="A158" s="35" t="s">
        <v>0</v>
      </c>
      <c r="B158" s="36" t="s">
        <v>1</v>
      </c>
      <c r="C158" s="114" t="s">
        <v>2</v>
      </c>
      <c r="D158" s="114"/>
      <c r="E158" s="114" t="s">
        <v>3</v>
      </c>
      <c r="F158" s="114"/>
      <c r="G158" s="114" t="s">
        <v>8</v>
      </c>
      <c r="H158" s="114"/>
      <c r="I158" s="118" t="s">
        <v>168</v>
      </c>
      <c r="J158" s="119"/>
      <c r="K158" s="36" t="s">
        <v>6</v>
      </c>
      <c r="L158" s="37" t="s">
        <v>7</v>
      </c>
      <c r="M158" s="122"/>
      <c r="N158" s="123"/>
    </row>
    <row r="159" spans="1:14" ht="19.5" customHeight="1">
      <c r="A159" s="62"/>
      <c r="B159" s="68"/>
      <c r="C159" s="54"/>
      <c r="D159" s="34">
        <f aca="true" t="shared" si="56" ref="D159:D164">IF(C159&lt;6.19,0,VLOOKUP(C159,rfut,5,TRUE))</f>
        <v>0</v>
      </c>
      <c r="E159" s="56"/>
      <c r="F159" s="34">
        <f aca="true" t="shared" si="57" ref="F159:F164">IF(E159&lt;1.79,0,VLOOKUP(E159,távol,4,TRUE))</f>
        <v>0</v>
      </c>
      <c r="G159" s="63"/>
      <c r="H159" s="34">
        <f aca="true" t="shared" si="58" ref="H159:H164">IF(G159&lt;4,0,VLOOKUP(G159,kisl,2,TRUE))</f>
        <v>0</v>
      </c>
      <c r="I159" s="59"/>
      <c r="J159" s="30">
        <f>IF(I159&lt;leány!$D$2,0,VLOOKUP(I159,hfut,3,TRUE))</f>
        <v>0</v>
      </c>
      <c r="K159" s="44">
        <f aca="true" t="shared" si="59" ref="K159:K164">SUM(D159,F159,H159,J159)</f>
        <v>0</v>
      </c>
      <c r="L159" s="45">
        <f>RANK(K159,Egyéni!$L$3:$L$156,0)</f>
        <v>42</v>
      </c>
      <c r="M159" s="126">
        <f>SUM(K159:K164)-MIN(K159:K164)</f>
        <v>0</v>
      </c>
      <c r="N159" s="127"/>
    </row>
    <row r="160" spans="1:14" ht="19.5" customHeight="1">
      <c r="A160" s="55"/>
      <c r="B160" s="68"/>
      <c r="C160" s="56"/>
      <c r="D160" s="30">
        <f t="shared" si="56"/>
        <v>0</v>
      </c>
      <c r="E160" s="56"/>
      <c r="F160" s="34">
        <f t="shared" si="57"/>
        <v>0</v>
      </c>
      <c r="G160" s="64"/>
      <c r="H160" s="30">
        <f t="shared" si="58"/>
        <v>0</v>
      </c>
      <c r="I160" s="60"/>
      <c r="J160" s="30">
        <f>IF(I160&lt;leány!$D$2,0,VLOOKUP(I160,hfut,3,TRUE))</f>
        <v>0</v>
      </c>
      <c r="K160" s="31">
        <f t="shared" si="59"/>
        <v>0</v>
      </c>
      <c r="L160" s="46">
        <f>RANK(K160,Egyéni!$L$3:$L$156,0)</f>
        <v>42</v>
      </c>
      <c r="M160" s="128"/>
      <c r="N160" s="129"/>
    </row>
    <row r="161" spans="1:14" ht="19.5" customHeight="1">
      <c r="A161" s="55"/>
      <c r="B161" s="68"/>
      <c r="C161" s="56"/>
      <c r="D161" s="30">
        <f t="shared" si="56"/>
        <v>0</v>
      </c>
      <c r="E161" s="56"/>
      <c r="F161" s="34">
        <f t="shared" si="57"/>
        <v>0</v>
      </c>
      <c r="G161" s="65"/>
      <c r="H161" s="30">
        <f t="shared" si="58"/>
        <v>0</v>
      </c>
      <c r="I161" s="60"/>
      <c r="J161" s="30">
        <f>IF(I161&lt;leány!$D$2,0,VLOOKUP(I161,hfut,3,TRUE))</f>
        <v>0</v>
      </c>
      <c r="K161" s="31">
        <f t="shared" si="59"/>
        <v>0</v>
      </c>
      <c r="L161" s="46">
        <f>RANK(K161,Egyéni!$L$3:$L$156,0)</f>
        <v>42</v>
      </c>
      <c r="M161" s="128"/>
      <c r="N161" s="129"/>
    </row>
    <row r="162" spans="1:14" ht="19.5" customHeight="1">
      <c r="A162" s="55"/>
      <c r="B162" s="68"/>
      <c r="C162" s="56"/>
      <c r="D162" s="30">
        <f t="shared" si="56"/>
        <v>0</v>
      </c>
      <c r="E162" s="56"/>
      <c r="F162" s="34">
        <f t="shared" si="57"/>
        <v>0</v>
      </c>
      <c r="G162" s="65"/>
      <c r="H162" s="30">
        <f t="shared" si="58"/>
        <v>0</v>
      </c>
      <c r="I162" s="60"/>
      <c r="J162" s="30">
        <f>IF(I162&lt;leány!$D$2,0,VLOOKUP(I162,hfut,3,TRUE))</f>
        <v>0</v>
      </c>
      <c r="K162" s="31">
        <f t="shared" si="59"/>
        <v>0</v>
      </c>
      <c r="L162" s="46">
        <f>RANK(K162,Egyéni!$L$3:$L$156,0)</f>
        <v>42</v>
      </c>
      <c r="M162" s="128"/>
      <c r="N162" s="129"/>
    </row>
    <row r="163" spans="1:14" ht="19.5" customHeight="1">
      <c r="A163" s="55"/>
      <c r="B163" s="68"/>
      <c r="C163" s="56"/>
      <c r="D163" s="30">
        <f t="shared" si="56"/>
        <v>0</v>
      </c>
      <c r="E163" s="56"/>
      <c r="F163" s="34">
        <f t="shared" si="57"/>
        <v>0</v>
      </c>
      <c r="G163" s="65"/>
      <c r="H163" s="30">
        <f t="shared" si="58"/>
        <v>0</v>
      </c>
      <c r="I163" s="60"/>
      <c r="J163" s="30">
        <f>IF(I163&lt;leány!$D$2,0,VLOOKUP(I163,hfut,3,TRUE))</f>
        <v>0</v>
      </c>
      <c r="K163" s="31">
        <f t="shared" si="59"/>
        <v>0</v>
      </c>
      <c r="L163" s="46">
        <f>RANK(K163,Egyéni!$L$3:$L$156,0)</f>
        <v>42</v>
      </c>
      <c r="M163" s="49"/>
      <c r="N163" s="50"/>
    </row>
    <row r="164" spans="1:14" ht="19.5" customHeight="1" thickBot="1">
      <c r="A164" s="57"/>
      <c r="B164" s="69"/>
      <c r="C164" s="58"/>
      <c r="D164" s="32">
        <f t="shared" si="56"/>
        <v>0</v>
      </c>
      <c r="E164" s="58"/>
      <c r="F164" s="32">
        <f t="shared" si="57"/>
        <v>0</v>
      </c>
      <c r="G164" s="66"/>
      <c r="H164" s="32">
        <f t="shared" si="58"/>
        <v>0</v>
      </c>
      <c r="I164" s="61"/>
      <c r="J164" s="32">
        <f>IF(I164&lt;leány!$D$2,0,VLOOKUP(I164,hfut,3,TRUE))</f>
        <v>0</v>
      </c>
      <c r="K164" s="33">
        <f t="shared" si="59"/>
        <v>0</v>
      </c>
      <c r="L164" s="48">
        <f>RANK(K164,Egyéni!$L$3:$L$156,0)</f>
        <v>42</v>
      </c>
      <c r="M164" s="124"/>
      <c r="N164" s="125"/>
    </row>
    <row r="165" ht="19.5" customHeight="1"/>
    <row r="166" ht="19.5" customHeight="1" thickBot="1"/>
    <row r="167" spans="1:14" ht="19.5" customHeight="1" thickBot="1">
      <c r="A167" s="115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7"/>
      <c r="M167" s="120">
        <f>RANK(M169,Csapat!$C$3:P170,0)</f>
        <v>8</v>
      </c>
      <c r="N167" s="121"/>
    </row>
    <row r="168" spans="1:14" ht="19.5" customHeight="1" thickBot="1">
      <c r="A168" s="35" t="s">
        <v>0</v>
      </c>
      <c r="B168" s="36" t="s">
        <v>1</v>
      </c>
      <c r="C168" s="114" t="s">
        <v>2</v>
      </c>
      <c r="D168" s="114"/>
      <c r="E168" s="114" t="s">
        <v>3</v>
      </c>
      <c r="F168" s="114"/>
      <c r="G168" s="114" t="s">
        <v>8</v>
      </c>
      <c r="H168" s="114"/>
      <c r="I168" s="118" t="s">
        <v>168</v>
      </c>
      <c r="J168" s="119"/>
      <c r="K168" s="36" t="s">
        <v>6</v>
      </c>
      <c r="L168" s="37" t="s">
        <v>7</v>
      </c>
      <c r="M168" s="122"/>
      <c r="N168" s="123"/>
    </row>
    <row r="169" spans="1:14" ht="19.5" customHeight="1">
      <c r="A169" s="62"/>
      <c r="B169" s="68"/>
      <c r="C169" s="54"/>
      <c r="D169" s="34">
        <f aca="true" t="shared" si="60" ref="D169:D174">IF(C169&lt;6.19,0,VLOOKUP(C169,rfut,5,TRUE))</f>
        <v>0</v>
      </c>
      <c r="E169" s="56"/>
      <c r="F169" s="34">
        <f aca="true" t="shared" si="61" ref="F169:F174">IF(E169&lt;1.79,0,VLOOKUP(E169,távol,4,TRUE))</f>
        <v>0</v>
      </c>
      <c r="G169" s="63"/>
      <c r="H169" s="34">
        <f aca="true" t="shared" si="62" ref="H169:H174">IF(G169&lt;4,0,VLOOKUP(G169,kisl,2,TRUE))</f>
        <v>0</v>
      </c>
      <c r="I169" s="59"/>
      <c r="J169" s="30">
        <f>IF(I169&lt;leány!$D$2,0,VLOOKUP(I169,hfut,3,TRUE))</f>
        <v>0</v>
      </c>
      <c r="K169" s="44">
        <f aca="true" t="shared" si="63" ref="K169:K174">SUM(D169,F169,H169,J169)</f>
        <v>0</v>
      </c>
      <c r="L169" s="45">
        <f>RANK(K169,Egyéni!$L$3:$L$156,0)</f>
        <v>42</v>
      </c>
      <c r="M169" s="126">
        <f>SUM(K169:K174)-MIN(K169:K174)</f>
        <v>0</v>
      </c>
      <c r="N169" s="127"/>
    </row>
    <row r="170" spans="1:14" ht="19.5" customHeight="1">
      <c r="A170" s="55"/>
      <c r="B170" s="68"/>
      <c r="C170" s="56"/>
      <c r="D170" s="30">
        <f t="shared" si="60"/>
        <v>0</v>
      </c>
      <c r="E170" s="56"/>
      <c r="F170" s="34">
        <f t="shared" si="61"/>
        <v>0</v>
      </c>
      <c r="G170" s="64"/>
      <c r="H170" s="30">
        <f t="shared" si="62"/>
        <v>0</v>
      </c>
      <c r="I170" s="60"/>
      <c r="J170" s="30">
        <f>IF(I170&lt;leány!$D$2,0,VLOOKUP(I170,hfut,3,TRUE))</f>
        <v>0</v>
      </c>
      <c r="K170" s="31">
        <f t="shared" si="63"/>
        <v>0</v>
      </c>
      <c r="L170" s="46">
        <f>RANK(K170,Egyéni!$L$3:$L$156,0)</f>
        <v>42</v>
      </c>
      <c r="M170" s="128"/>
      <c r="N170" s="129"/>
    </row>
    <row r="171" spans="1:14" ht="19.5" customHeight="1">
      <c r="A171" s="55"/>
      <c r="B171" s="68"/>
      <c r="C171" s="56"/>
      <c r="D171" s="30">
        <f t="shared" si="60"/>
        <v>0</v>
      </c>
      <c r="E171" s="56"/>
      <c r="F171" s="34">
        <f t="shared" si="61"/>
        <v>0</v>
      </c>
      <c r="G171" s="65"/>
      <c r="H171" s="30">
        <f t="shared" si="62"/>
        <v>0</v>
      </c>
      <c r="I171" s="60"/>
      <c r="J171" s="30">
        <f>IF(I171&lt;leány!$D$2,0,VLOOKUP(I171,hfut,3,TRUE))</f>
        <v>0</v>
      </c>
      <c r="K171" s="31">
        <f t="shared" si="63"/>
        <v>0</v>
      </c>
      <c r="L171" s="46">
        <f>RANK(K171,Egyéni!$L$3:$L$156,0)</f>
        <v>42</v>
      </c>
      <c r="M171" s="128"/>
      <c r="N171" s="129"/>
    </row>
    <row r="172" spans="1:14" ht="19.5" customHeight="1">
      <c r="A172" s="55"/>
      <c r="B172" s="68"/>
      <c r="C172" s="56"/>
      <c r="D172" s="30">
        <f t="shared" si="60"/>
        <v>0</v>
      </c>
      <c r="E172" s="56"/>
      <c r="F172" s="34">
        <f t="shared" si="61"/>
        <v>0</v>
      </c>
      <c r="G172" s="65"/>
      <c r="H172" s="30">
        <f t="shared" si="62"/>
        <v>0</v>
      </c>
      <c r="I172" s="60"/>
      <c r="J172" s="30">
        <f>IF(I172&lt;leány!$D$2,0,VLOOKUP(I172,hfut,3,TRUE))</f>
        <v>0</v>
      </c>
      <c r="K172" s="31">
        <f t="shared" si="63"/>
        <v>0</v>
      </c>
      <c r="L172" s="46">
        <f>RANK(K172,Egyéni!$L$3:$L$156,0)</f>
        <v>42</v>
      </c>
      <c r="M172" s="128"/>
      <c r="N172" s="129"/>
    </row>
    <row r="173" spans="1:14" ht="19.5" customHeight="1">
      <c r="A173" s="55"/>
      <c r="B173" s="68"/>
      <c r="C173" s="56"/>
      <c r="D173" s="30">
        <f t="shared" si="60"/>
        <v>0</v>
      </c>
      <c r="E173" s="56"/>
      <c r="F173" s="34">
        <f t="shared" si="61"/>
        <v>0</v>
      </c>
      <c r="G173" s="65"/>
      <c r="H173" s="30">
        <f t="shared" si="62"/>
        <v>0</v>
      </c>
      <c r="I173" s="60"/>
      <c r="J173" s="30">
        <f>IF(I173&lt;leány!$D$2,0,VLOOKUP(I173,hfut,3,TRUE))</f>
        <v>0</v>
      </c>
      <c r="K173" s="31">
        <f t="shared" si="63"/>
        <v>0</v>
      </c>
      <c r="L173" s="46">
        <f>RANK(K173,Egyéni!$L$3:$L$156,0)</f>
        <v>42</v>
      </c>
      <c r="M173" s="49"/>
      <c r="N173" s="50"/>
    </row>
    <row r="174" spans="1:14" ht="19.5" customHeight="1" thickBot="1">
      <c r="A174" s="57"/>
      <c r="B174" s="69"/>
      <c r="C174" s="58"/>
      <c r="D174" s="32">
        <f t="shared" si="60"/>
        <v>0</v>
      </c>
      <c r="E174" s="58"/>
      <c r="F174" s="32">
        <f t="shared" si="61"/>
        <v>0</v>
      </c>
      <c r="G174" s="66"/>
      <c r="H174" s="32">
        <f t="shared" si="62"/>
        <v>0</v>
      </c>
      <c r="I174" s="61"/>
      <c r="J174" s="32">
        <f>IF(I174&lt;leány!$D$2,0,VLOOKUP(I174,hfut,3,TRUE))</f>
        <v>0</v>
      </c>
      <c r="K174" s="33">
        <f t="shared" si="63"/>
        <v>0</v>
      </c>
      <c r="L174" s="48">
        <f>RANK(K174,Egyéni!$L$3:$L$156,0)</f>
        <v>42</v>
      </c>
      <c r="M174" s="124"/>
      <c r="N174" s="125"/>
    </row>
    <row r="175" ht="19.5" customHeight="1"/>
    <row r="176" ht="19.5" customHeight="1" thickBot="1"/>
    <row r="177" spans="1:14" ht="19.5" customHeight="1" thickBot="1">
      <c r="A177" s="115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7"/>
      <c r="M177" s="120">
        <f>RANK(M179,Csapat!$C$3:P180,0)</f>
        <v>8</v>
      </c>
      <c r="N177" s="121"/>
    </row>
    <row r="178" spans="1:14" ht="19.5" customHeight="1" thickBot="1">
      <c r="A178" s="35" t="s">
        <v>0</v>
      </c>
      <c r="B178" s="36" t="s">
        <v>1</v>
      </c>
      <c r="C178" s="114" t="s">
        <v>2</v>
      </c>
      <c r="D178" s="114"/>
      <c r="E178" s="114" t="s">
        <v>3</v>
      </c>
      <c r="F178" s="114"/>
      <c r="G178" s="114" t="s">
        <v>8</v>
      </c>
      <c r="H178" s="114"/>
      <c r="I178" s="118" t="s">
        <v>168</v>
      </c>
      <c r="J178" s="119"/>
      <c r="K178" s="36" t="s">
        <v>6</v>
      </c>
      <c r="L178" s="37" t="s">
        <v>7</v>
      </c>
      <c r="M178" s="122"/>
      <c r="N178" s="123"/>
    </row>
    <row r="179" spans="1:14" ht="19.5" customHeight="1">
      <c r="A179" s="62"/>
      <c r="B179" s="68"/>
      <c r="C179" s="54"/>
      <c r="D179" s="34">
        <f aca="true" t="shared" si="64" ref="D179:D184">IF(C179&lt;6.19,0,VLOOKUP(C179,rfut,5,TRUE))</f>
        <v>0</v>
      </c>
      <c r="E179" s="56"/>
      <c r="F179" s="34">
        <f aca="true" t="shared" si="65" ref="F179:F184">IF(E179&lt;1.79,0,VLOOKUP(E179,távol,4,TRUE))</f>
        <v>0</v>
      </c>
      <c r="G179" s="63"/>
      <c r="H179" s="34">
        <f aca="true" t="shared" si="66" ref="H179:H184">IF(G179&lt;4,0,VLOOKUP(G179,kisl,2,TRUE))</f>
        <v>0</v>
      </c>
      <c r="I179" s="59"/>
      <c r="J179" s="30">
        <f>IF(I179&lt;leány!$D$2,0,VLOOKUP(I179,hfut,3,TRUE))</f>
        <v>0</v>
      </c>
      <c r="K179" s="44">
        <f aca="true" t="shared" si="67" ref="K179:K184">SUM(D179,F179,H179,J179)</f>
        <v>0</v>
      </c>
      <c r="L179" s="45">
        <f>RANK(K179,Egyéni!$L$3:$L$156,0)</f>
        <v>42</v>
      </c>
      <c r="M179" s="126">
        <f>SUM(K179:K184)-MIN(K179:K184)</f>
        <v>0</v>
      </c>
      <c r="N179" s="127"/>
    </row>
    <row r="180" spans="1:14" ht="19.5" customHeight="1">
      <c r="A180" s="55"/>
      <c r="B180" s="68"/>
      <c r="C180" s="56"/>
      <c r="D180" s="30">
        <f t="shared" si="64"/>
        <v>0</v>
      </c>
      <c r="E180" s="56"/>
      <c r="F180" s="34">
        <f t="shared" si="65"/>
        <v>0</v>
      </c>
      <c r="G180" s="64"/>
      <c r="H180" s="30">
        <f t="shared" si="66"/>
        <v>0</v>
      </c>
      <c r="I180" s="60"/>
      <c r="J180" s="30">
        <f>IF(I180&lt;leány!$D$2,0,VLOOKUP(I180,hfut,3,TRUE))</f>
        <v>0</v>
      </c>
      <c r="K180" s="31">
        <f t="shared" si="67"/>
        <v>0</v>
      </c>
      <c r="L180" s="46">
        <f>RANK(K180,Egyéni!$L$3:$L$156,0)</f>
        <v>42</v>
      </c>
      <c r="M180" s="128"/>
      <c r="N180" s="129"/>
    </row>
    <row r="181" spans="1:14" ht="19.5" customHeight="1">
      <c r="A181" s="55"/>
      <c r="B181" s="68"/>
      <c r="C181" s="56"/>
      <c r="D181" s="30">
        <f t="shared" si="64"/>
        <v>0</v>
      </c>
      <c r="E181" s="56"/>
      <c r="F181" s="34">
        <f t="shared" si="65"/>
        <v>0</v>
      </c>
      <c r="G181" s="65"/>
      <c r="H181" s="30">
        <f t="shared" si="66"/>
        <v>0</v>
      </c>
      <c r="I181" s="60"/>
      <c r="J181" s="30">
        <f>IF(I181&lt;leány!$D$2,0,VLOOKUP(I181,hfut,3,TRUE))</f>
        <v>0</v>
      </c>
      <c r="K181" s="31">
        <f t="shared" si="67"/>
        <v>0</v>
      </c>
      <c r="L181" s="46">
        <f>RANK(K181,Egyéni!$L$3:$L$156,0)</f>
        <v>42</v>
      </c>
      <c r="M181" s="128"/>
      <c r="N181" s="129"/>
    </row>
    <row r="182" spans="1:14" ht="19.5" customHeight="1">
      <c r="A182" s="55"/>
      <c r="B182" s="68"/>
      <c r="C182" s="56"/>
      <c r="D182" s="30">
        <f t="shared" si="64"/>
        <v>0</v>
      </c>
      <c r="E182" s="56"/>
      <c r="F182" s="34">
        <f t="shared" si="65"/>
        <v>0</v>
      </c>
      <c r="G182" s="65"/>
      <c r="H182" s="30">
        <f t="shared" si="66"/>
        <v>0</v>
      </c>
      <c r="I182" s="60"/>
      <c r="J182" s="30">
        <f>IF(I182&lt;leány!$D$2,0,VLOOKUP(I182,hfut,3,TRUE))</f>
        <v>0</v>
      </c>
      <c r="K182" s="31">
        <f t="shared" si="67"/>
        <v>0</v>
      </c>
      <c r="L182" s="46">
        <f>RANK(K182,Egyéni!$L$3:$L$156,0)</f>
        <v>42</v>
      </c>
      <c r="M182" s="128"/>
      <c r="N182" s="129"/>
    </row>
    <row r="183" spans="1:14" ht="19.5" customHeight="1">
      <c r="A183" s="55"/>
      <c r="B183" s="68"/>
      <c r="C183" s="56"/>
      <c r="D183" s="30">
        <f t="shared" si="64"/>
        <v>0</v>
      </c>
      <c r="E183" s="56"/>
      <c r="F183" s="34">
        <f t="shared" si="65"/>
        <v>0</v>
      </c>
      <c r="G183" s="65"/>
      <c r="H183" s="30">
        <f t="shared" si="66"/>
        <v>0</v>
      </c>
      <c r="I183" s="60"/>
      <c r="J183" s="30">
        <f>IF(I183&lt;leány!$D$2,0,VLOOKUP(I183,hfut,3,TRUE))</f>
        <v>0</v>
      </c>
      <c r="K183" s="31">
        <f t="shared" si="67"/>
        <v>0</v>
      </c>
      <c r="L183" s="46">
        <f>RANK(K183,Egyéni!$L$3:$L$156,0)</f>
        <v>42</v>
      </c>
      <c r="M183" s="49"/>
      <c r="N183" s="50"/>
    </row>
    <row r="184" spans="1:14" ht="19.5" customHeight="1" thickBot="1">
      <c r="A184" s="57"/>
      <c r="B184" s="69"/>
      <c r="C184" s="58"/>
      <c r="D184" s="32">
        <f t="shared" si="64"/>
        <v>0</v>
      </c>
      <c r="E184" s="58"/>
      <c r="F184" s="32">
        <f t="shared" si="65"/>
        <v>0</v>
      </c>
      <c r="G184" s="66"/>
      <c r="H184" s="32">
        <f t="shared" si="66"/>
        <v>0</v>
      </c>
      <c r="I184" s="61"/>
      <c r="J184" s="32">
        <f>IF(I184&lt;leány!$D$2,0,VLOOKUP(I184,hfut,3,TRUE))</f>
        <v>0</v>
      </c>
      <c r="K184" s="33">
        <f t="shared" si="67"/>
        <v>0</v>
      </c>
      <c r="L184" s="48">
        <f>RANK(K184,Egyéni!$L$3:$L$156,0)</f>
        <v>42</v>
      </c>
      <c r="M184" s="124"/>
      <c r="N184" s="125"/>
    </row>
    <row r="185" ht="19.5" customHeight="1"/>
    <row r="186" ht="19.5" customHeight="1" thickBot="1"/>
    <row r="187" spans="1:14" ht="19.5" customHeight="1" thickBot="1">
      <c r="A187" s="115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7"/>
      <c r="M187" s="120">
        <f>RANK(M189,Csapat!$C$3:P190,0)</f>
        <v>8</v>
      </c>
      <c r="N187" s="121"/>
    </row>
    <row r="188" spans="1:14" ht="19.5" customHeight="1" thickBot="1">
      <c r="A188" s="35" t="s">
        <v>0</v>
      </c>
      <c r="B188" s="36" t="s">
        <v>1</v>
      </c>
      <c r="C188" s="114" t="s">
        <v>2</v>
      </c>
      <c r="D188" s="114"/>
      <c r="E188" s="114" t="s">
        <v>3</v>
      </c>
      <c r="F188" s="114"/>
      <c r="G188" s="114" t="s">
        <v>8</v>
      </c>
      <c r="H188" s="114"/>
      <c r="I188" s="118" t="s">
        <v>168</v>
      </c>
      <c r="J188" s="119"/>
      <c r="K188" s="36" t="s">
        <v>6</v>
      </c>
      <c r="L188" s="37" t="s">
        <v>7</v>
      </c>
      <c r="M188" s="122"/>
      <c r="N188" s="123"/>
    </row>
    <row r="189" spans="1:14" ht="19.5" customHeight="1">
      <c r="A189" s="62"/>
      <c r="B189" s="68"/>
      <c r="C189" s="54"/>
      <c r="D189" s="34">
        <f aca="true" t="shared" si="68" ref="D189:D194">IF(C189&lt;6.19,0,VLOOKUP(C189,rfut,5,TRUE))</f>
        <v>0</v>
      </c>
      <c r="E189" s="56"/>
      <c r="F189" s="34">
        <f aca="true" t="shared" si="69" ref="F189:F194">IF(E189&lt;1.79,0,VLOOKUP(E189,távol,4,TRUE))</f>
        <v>0</v>
      </c>
      <c r="G189" s="63"/>
      <c r="H189" s="34">
        <f aca="true" t="shared" si="70" ref="H189:H194">IF(G189&lt;4,0,VLOOKUP(G189,kisl,2,TRUE))</f>
        <v>0</v>
      </c>
      <c r="I189" s="59"/>
      <c r="J189" s="30">
        <f>IF(I189&lt;leány!$D$2,0,VLOOKUP(I189,hfut,3,TRUE))</f>
        <v>0</v>
      </c>
      <c r="K189" s="44">
        <f aca="true" t="shared" si="71" ref="K189:K194">SUM(D189,F189,H189,J189)</f>
        <v>0</v>
      </c>
      <c r="L189" s="45">
        <f>RANK(K189,Egyéni!$L$3:$L$156,0)</f>
        <v>42</v>
      </c>
      <c r="M189" s="126">
        <f>SUM(K189:K194)-MIN(K189:K194)</f>
        <v>0</v>
      </c>
      <c r="N189" s="127"/>
    </row>
    <row r="190" spans="1:14" ht="19.5" customHeight="1">
      <c r="A190" s="55"/>
      <c r="B190" s="68"/>
      <c r="C190" s="56"/>
      <c r="D190" s="30">
        <f t="shared" si="68"/>
        <v>0</v>
      </c>
      <c r="E190" s="56"/>
      <c r="F190" s="34">
        <f t="shared" si="69"/>
        <v>0</v>
      </c>
      <c r="G190" s="64"/>
      <c r="H190" s="30">
        <f t="shared" si="70"/>
        <v>0</v>
      </c>
      <c r="I190" s="60"/>
      <c r="J190" s="30">
        <f>IF(I190&lt;leány!$D$2,0,VLOOKUP(I190,hfut,3,TRUE))</f>
        <v>0</v>
      </c>
      <c r="K190" s="31">
        <f t="shared" si="71"/>
        <v>0</v>
      </c>
      <c r="L190" s="46">
        <f>RANK(K190,Egyéni!$L$3:$L$156,0)</f>
        <v>42</v>
      </c>
      <c r="M190" s="128"/>
      <c r="N190" s="129"/>
    </row>
    <row r="191" spans="1:14" ht="19.5" customHeight="1">
      <c r="A191" s="55"/>
      <c r="B191" s="68"/>
      <c r="C191" s="56"/>
      <c r="D191" s="30">
        <f t="shared" si="68"/>
        <v>0</v>
      </c>
      <c r="E191" s="56"/>
      <c r="F191" s="34">
        <f t="shared" si="69"/>
        <v>0</v>
      </c>
      <c r="G191" s="65"/>
      <c r="H191" s="30">
        <f t="shared" si="70"/>
        <v>0</v>
      </c>
      <c r="I191" s="60"/>
      <c r="J191" s="30">
        <f>IF(I191&lt;leány!$D$2,0,VLOOKUP(I191,hfut,3,TRUE))</f>
        <v>0</v>
      </c>
      <c r="K191" s="31">
        <f t="shared" si="71"/>
        <v>0</v>
      </c>
      <c r="L191" s="46">
        <f>RANK(K191,Egyéni!$L$3:$L$156,0)</f>
        <v>42</v>
      </c>
      <c r="M191" s="128"/>
      <c r="N191" s="129"/>
    </row>
    <row r="192" spans="1:14" ht="19.5" customHeight="1">
      <c r="A192" s="55"/>
      <c r="B192" s="68"/>
      <c r="C192" s="56"/>
      <c r="D192" s="30">
        <f t="shared" si="68"/>
        <v>0</v>
      </c>
      <c r="E192" s="56"/>
      <c r="F192" s="34">
        <f t="shared" si="69"/>
        <v>0</v>
      </c>
      <c r="G192" s="65"/>
      <c r="H192" s="30">
        <f t="shared" si="70"/>
        <v>0</v>
      </c>
      <c r="I192" s="60"/>
      <c r="J192" s="30">
        <f>IF(I192&lt;leány!$D$2,0,VLOOKUP(I192,hfut,3,TRUE))</f>
        <v>0</v>
      </c>
      <c r="K192" s="31">
        <f t="shared" si="71"/>
        <v>0</v>
      </c>
      <c r="L192" s="46">
        <f>RANK(K192,Egyéni!$L$3:$L$156,0)</f>
        <v>42</v>
      </c>
      <c r="M192" s="128"/>
      <c r="N192" s="129"/>
    </row>
    <row r="193" spans="1:24" ht="19.5" customHeight="1">
      <c r="A193" s="55"/>
      <c r="B193" s="68"/>
      <c r="C193" s="56"/>
      <c r="D193" s="30">
        <f t="shared" si="68"/>
        <v>0</v>
      </c>
      <c r="E193" s="56"/>
      <c r="F193" s="34">
        <f t="shared" si="69"/>
        <v>0</v>
      </c>
      <c r="G193" s="65"/>
      <c r="H193" s="30">
        <f t="shared" si="70"/>
        <v>0</v>
      </c>
      <c r="I193" s="60"/>
      <c r="J193" s="30">
        <f>IF(I193&lt;leány!$D$2,0,VLOOKUP(I193,hfut,3,TRUE))</f>
        <v>0</v>
      </c>
      <c r="K193" s="31">
        <f t="shared" si="71"/>
        <v>0</v>
      </c>
      <c r="L193" s="46">
        <f>RANK(K193,Egyéni!$L$3:$L$156,0)</f>
        <v>42</v>
      </c>
      <c r="M193" s="49"/>
      <c r="N193" s="50"/>
      <c r="X193" s="67"/>
    </row>
    <row r="194" spans="1:14" ht="19.5" customHeight="1" thickBot="1">
      <c r="A194" s="57"/>
      <c r="B194" s="69"/>
      <c r="C194" s="58"/>
      <c r="D194" s="32">
        <f t="shared" si="68"/>
        <v>0</v>
      </c>
      <c r="E194" s="58"/>
      <c r="F194" s="32">
        <f t="shared" si="69"/>
        <v>0</v>
      </c>
      <c r="G194" s="66"/>
      <c r="H194" s="32">
        <f t="shared" si="70"/>
        <v>0</v>
      </c>
      <c r="I194" s="61"/>
      <c r="J194" s="32">
        <f>IF(I194&lt;leány!$D$2,0,VLOOKUP(I194,hfut,3,TRUE))</f>
        <v>0</v>
      </c>
      <c r="K194" s="33">
        <f t="shared" si="71"/>
        <v>0</v>
      </c>
      <c r="L194" s="48">
        <f>RANK(K194,Egyéni!$L$3:$L$156,0)</f>
        <v>42</v>
      </c>
      <c r="M194" s="124"/>
      <c r="N194" s="125"/>
    </row>
    <row r="195" ht="19.5" customHeight="1"/>
    <row r="196" ht="19.5" customHeight="1" thickBot="1"/>
    <row r="197" spans="1:14" ht="19.5" customHeight="1" thickBot="1">
      <c r="A197" s="115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7"/>
      <c r="M197" s="120">
        <f>RANK(M199,Csapat!$C$3:P200,0)</f>
        <v>8</v>
      </c>
      <c r="N197" s="121"/>
    </row>
    <row r="198" spans="1:14" ht="19.5" customHeight="1" thickBot="1">
      <c r="A198" s="35" t="s">
        <v>0</v>
      </c>
      <c r="B198" s="36" t="s">
        <v>1</v>
      </c>
      <c r="C198" s="114" t="s">
        <v>2</v>
      </c>
      <c r="D198" s="114"/>
      <c r="E198" s="114" t="s">
        <v>3</v>
      </c>
      <c r="F198" s="114"/>
      <c r="G198" s="114" t="s">
        <v>8</v>
      </c>
      <c r="H198" s="114"/>
      <c r="I198" s="118" t="s">
        <v>168</v>
      </c>
      <c r="J198" s="119"/>
      <c r="K198" s="36" t="s">
        <v>6</v>
      </c>
      <c r="L198" s="37" t="s">
        <v>7</v>
      </c>
      <c r="M198" s="122"/>
      <c r="N198" s="123"/>
    </row>
    <row r="199" spans="1:14" ht="19.5" customHeight="1">
      <c r="A199" s="62"/>
      <c r="B199" s="68"/>
      <c r="C199" s="54"/>
      <c r="D199" s="34">
        <f aca="true" t="shared" si="72" ref="D199:D204">IF(C199&lt;6.19,0,VLOOKUP(C199,rfut,5,TRUE))</f>
        <v>0</v>
      </c>
      <c r="E199" s="56"/>
      <c r="F199" s="34">
        <f aca="true" t="shared" si="73" ref="F199:F204">IF(E199&lt;1.79,0,VLOOKUP(E199,távol,4,TRUE))</f>
        <v>0</v>
      </c>
      <c r="G199" s="63"/>
      <c r="H199" s="34">
        <f aca="true" t="shared" si="74" ref="H199:H204">IF(G199&lt;4,0,VLOOKUP(G199,kisl,2,TRUE))</f>
        <v>0</v>
      </c>
      <c r="I199" s="59"/>
      <c r="J199" s="30">
        <f>IF(I199&lt;leány!$D$2,0,VLOOKUP(I199,hfut,3,TRUE))</f>
        <v>0</v>
      </c>
      <c r="K199" s="44">
        <f aca="true" t="shared" si="75" ref="K199:K204">SUM(D199,F199,H199,J199)</f>
        <v>0</v>
      </c>
      <c r="L199" s="45">
        <f>RANK(K199,Egyéni!$L$3:$L$156,0)</f>
        <v>42</v>
      </c>
      <c r="M199" s="126">
        <f>SUM(K199:K204)-MIN(K199:K204)</f>
        <v>0</v>
      </c>
      <c r="N199" s="127"/>
    </row>
    <row r="200" spans="1:14" ht="19.5" customHeight="1">
      <c r="A200" s="55"/>
      <c r="B200" s="68"/>
      <c r="C200" s="56"/>
      <c r="D200" s="30">
        <f t="shared" si="72"/>
        <v>0</v>
      </c>
      <c r="E200" s="56"/>
      <c r="F200" s="34">
        <f t="shared" si="73"/>
        <v>0</v>
      </c>
      <c r="G200" s="64"/>
      <c r="H200" s="30">
        <f t="shared" si="74"/>
        <v>0</v>
      </c>
      <c r="I200" s="60"/>
      <c r="J200" s="30">
        <f>IF(I200&lt;leány!$D$2,0,VLOOKUP(I200,hfut,3,TRUE))</f>
        <v>0</v>
      </c>
      <c r="K200" s="31">
        <f t="shared" si="75"/>
        <v>0</v>
      </c>
      <c r="L200" s="46">
        <f>RANK(K200,Egyéni!$L$3:$L$156,0)</f>
        <v>42</v>
      </c>
      <c r="M200" s="128"/>
      <c r="N200" s="129"/>
    </row>
    <row r="201" spans="1:14" ht="19.5" customHeight="1">
      <c r="A201" s="55"/>
      <c r="B201" s="68"/>
      <c r="C201" s="56"/>
      <c r="D201" s="30">
        <f t="shared" si="72"/>
        <v>0</v>
      </c>
      <c r="E201" s="56"/>
      <c r="F201" s="34">
        <f t="shared" si="73"/>
        <v>0</v>
      </c>
      <c r="G201" s="65"/>
      <c r="H201" s="30">
        <f t="shared" si="74"/>
        <v>0</v>
      </c>
      <c r="I201" s="60"/>
      <c r="J201" s="30">
        <f>IF(I201&lt;leány!$D$2,0,VLOOKUP(I201,hfut,3,TRUE))</f>
        <v>0</v>
      </c>
      <c r="K201" s="31">
        <f t="shared" si="75"/>
        <v>0</v>
      </c>
      <c r="L201" s="46">
        <f>RANK(K201,Egyéni!$L$3:$L$156,0)</f>
        <v>42</v>
      </c>
      <c r="M201" s="128"/>
      <c r="N201" s="129"/>
    </row>
    <row r="202" spans="1:14" ht="19.5" customHeight="1">
      <c r="A202" s="55"/>
      <c r="B202" s="68"/>
      <c r="C202" s="56"/>
      <c r="D202" s="30">
        <f t="shared" si="72"/>
        <v>0</v>
      </c>
      <c r="E202" s="56"/>
      <c r="F202" s="34">
        <f t="shared" si="73"/>
        <v>0</v>
      </c>
      <c r="G202" s="65"/>
      <c r="H202" s="30">
        <f t="shared" si="74"/>
        <v>0</v>
      </c>
      <c r="I202" s="60"/>
      <c r="J202" s="30">
        <f>IF(I202&lt;leány!$D$2,0,VLOOKUP(I202,hfut,3,TRUE))</f>
        <v>0</v>
      </c>
      <c r="K202" s="31">
        <f t="shared" si="75"/>
        <v>0</v>
      </c>
      <c r="L202" s="46">
        <f>RANK(K202,Egyéni!$L$3:$L$156,0)</f>
        <v>42</v>
      </c>
      <c r="M202" s="128"/>
      <c r="N202" s="129"/>
    </row>
    <row r="203" spans="1:14" ht="19.5" customHeight="1">
      <c r="A203" s="55"/>
      <c r="B203" s="68"/>
      <c r="C203" s="56"/>
      <c r="D203" s="30">
        <f t="shared" si="72"/>
        <v>0</v>
      </c>
      <c r="E203" s="56"/>
      <c r="F203" s="34">
        <f t="shared" si="73"/>
        <v>0</v>
      </c>
      <c r="G203" s="65"/>
      <c r="H203" s="30">
        <f t="shared" si="74"/>
        <v>0</v>
      </c>
      <c r="I203" s="60"/>
      <c r="J203" s="30">
        <f>IF(I203&lt;leány!$D$2,0,VLOOKUP(I203,hfut,3,TRUE))</f>
        <v>0</v>
      </c>
      <c r="K203" s="31">
        <f t="shared" si="75"/>
        <v>0</v>
      </c>
      <c r="L203" s="46">
        <f>RANK(K203,Egyéni!$L$3:$L$156,0)</f>
        <v>42</v>
      </c>
      <c r="M203" s="49"/>
      <c r="N203" s="50"/>
    </row>
    <row r="204" spans="1:14" ht="19.5" customHeight="1" thickBot="1">
      <c r="A204" s="57"/>
      <c r="B204" s="69"/>
      <c r="C204" s="58"/>
      <c r="D204" s="32">
        <f t="shared" si="72"/>
        <v>0</v>
      </c>
      <c r="E204" s="58"/>
      <c r="F204" s="32">
        <f t="shared" si="73"/>
        <v>0</v>
      </c>
      <c r="G204" s="66"/>
      <c r="H204" s="32">
        <f t="shared" si="74"/>
        <v>0</v>
      </c>
      <c r="I204" s="61"/>
      <c r="J204" s="32">
        <f>IF(I204&lt;leány!$D$2,0,VLOOKUP(I204,hfut,3,TRUE))</f>
        <v>0</v>
      </c>
      <c r="K204" s="33">
        <f t="shared" si="75"/>
        <v>0</v>
      </c>
      <c r="L204" s="48">
        <f>RANK(K204,Egyéni!$L$3:$L$156,0)</f>
        <v>42</v>
      </c>
      <c r="M204" s="124"/>
      <c r="N204" s="125"/>
    </row>
    <row r="205" ht="19.5" customHeight="1"/>
    <row r="206" ht="19.5" customHeight="1" thickBot="1"/>
    <row r="207" spans="1:14" ht="19.5" customHeight="1" thickBot="1">
      <c r="A207" s="115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7"/>
      <c r="M207" s="120">
        <f>RANK(M209,Csapat!$C$3:P210,0)</f>
        <v>8</v>
      </c>
      <c r="N207" s="121"/>
    </row>
    <row r="208" spans="1:14" ht="19.5" customHeight="1" thickBot="1">
      <c r="A208" s="35" t="s">
        <v>0</v>
      </c>
      <c r="B208" s="36" t="s">
        <v>1</v>
      </c>
      <c r="C208" s="114" t="s">
        <v>2</v>
      </c>
      <c r="D208" s="114"/>
      <c r="E208" s="114" t="s">
        <v>3</v>
      </c>
      <c r="F208" s="114"/>
      <c r="G208" s="114" t="s">
        <v>8</v>
      </c>
      <c r="H208" s="114"/>
      <c r="I208" s="118" t="s">
        <v>168</v>
      </c>
      <c r="J208" s="119"/>
      <c r="K208" s="36" t="s">
        <v>6</v>
      </c>
      <c r="L208" s="37" t="s">
        <v>7</v>
      </c>
      <c r="M208" s="122"/>
      <c r="N208" s="123"/>
    </row>
    <row r="209" spans="1:14" ht="19.5" customHeight="1">
      <c r="A209" s="62"/>
      <c r="B209" s="68"/>
      <c r="C209" s="54"/>
      <c r="D209" s="34">
        <f aca="true" t="shared" si="76" ref="D209:D214">IF(C209&lt;6.19,0,VLOOKUP(C209,rfut,5,TRUE))</f>
        <v>0</v>
      </c>
      <c r="E209" s="56"/>
      <c r="F209" s="34">
        <f aca="true" t="shared" si="77" ref="F209:F214">IF(E209&lt;1.79,0,VLOOKUP(E209,távol,4,TRUE))</f>
        <v>0</v>
      </c>
      <c r="G209" s="63"/>
      <c r="H209" s="34">
        <f aca="true" t="shared" si="78" ref="H209:H214">IF(G209&lt;4,0,VLOOKUP(G209,kisl,2,TRUE))</f>
        <v>0</v>
      </c>
      <c r="I209" s="59"/>
      <c r="J209" s="30">
        <f>IF(I209&lt;leány!$D$2,0,VLOOKUP(I209,hfut,3,TRUE))</f>
        <v>0</v>
      </c>
      <c r="K209" s="44">
        <f aca="true" t="shared" si="79" ref="K209:K214">SUM(D209,F209,H209,J209)</f>
        <v>0</v>
      </c>
      <c r="L209" s="45">
        <f>RANK(K209,Egyéni!$L$3:$L$156,0)</f>
        <v>42</v>
      </c>
      <c r="M209" s="126">
        <f>SUM(K209:K214)-MIN(K209:K214)</f>
        <v>0</v>
      </c>
      <c r="N209" s="127"/>
    </row>
    <row r="210" spans="1:14" ht="19.5" customHeight="1">
      <c r="A210" s="55"/>
      <c r="B210" s="68"/>
      <c r="C210" s="56"/>
      <c r="D210" s="30">
        <f t="shared" si="76"/>
        <v>0</v>
      </c>
      <c r="E210" s="56"/>
      <c r="F210" s="34">
        <f t="shared" si="77"/>
        <v>0</v>
      </c>
      <c r="G210" s="64"/>
      <c r="H210" s="30">
        <f t="shared" si="78"/>
        <v>0</v>
      </c>
      <c r="I210" s="60"/>
      <c r="J210" s="30">
        <f>IF(I210&lt;leány!$D$2,0,VLOOKUP(I210,hfut,3,TRUE))</f>
        <v>0</v>
      </c>
      <c r="K210" s="31">
        <f t="shared" si="79"/>
        <v>0</v>
      </c>
      <c r="L210" s="46">
        <f>RANK(K210,Egyéni!$L$3:$L$156,0)</f>
        <v>42</v>
      </c>
      <c r="M210" s="128"/>
      <c r="N210" s="129"/>
    </row>
    <row r="211" spans="1:14" ht="19.5" customHeight="1">
      <c r="A211" s="55"/>
      <c r="B211" s="68"/>
      <c r="C211" s="56"/>
      <c r="D211" s="30">
        <f t="shared" si="76"/>
        <v>0</v>
      </c>
      <c r="E211" s="56"/>
      <c r="F211" s="34">
        <f t="shared" si="77"/>
        <v>0</v>
      </c>
      <c r="G211" s="65"/>
      <c r="H211" s="30">
        <f t="shared" si="78"/>
        <v>0</v>
      </c>
      <c r="I211" s="60"/>
      <c r="J211" s="30">
        <f>IF(I211&lt;leány!$D$2,0,VLOOKUP(I211,hfut,3,TRUE))</f>
        <v>0</v>
      </c>
      <c r="K211" s="31">
        <f t="shared" si="79"/>
        <v>0</v>
      </c>
      <c r="L211" s="46">
        <f>RANK(K211,Egyéni!$L$3:$L$156,0)</f>
        <v>42</v>
      </c>
      <c r="M211" s="128"/>
      <c r="N211" s="129"/>
    </row>
    <row r="212" spans="1:14" ht="19.5" customHeight="1">
      <c r="A212" s="55"/>
      <c r="B212" s="68"/>
      <c r="C212" s="56"/>
      <c r="D212" s="30">
        <f t="shared" si="76"/>
        <v>0</v>
      </c>
      <c r="E212" s="56"/>
      <c r="F212" s="34">
        <f t="shared" si="77"/>
        <v>0</v>
      </c>
      <c r="G212" s="65"/>
      <c r="H212" s="30">
        <f t="shared" si="78"/>
        <v>0</v>
      </c>
      <c r="I212" s="60"/>
      <c r="J212" s="30">
        <f>IF(I212&lt;leány!$D$2,0,VLOOKUP(I212,hfut,3,TRUE))</f>
        <v>0</v>
      </c>
      <c r="K212" s="31">
        <f t="shared" si="79"/>
        <v>0</v>
      </c>
      <c r="L212" s="46">
        <f>RANK(K212,Egyéni!$L$3:$L$156,0)</f>
        <v>42</v>
      </c>
      <c r="M212" s="128"/>
      <c r="N212" s="129"/>
    </row>
    <row r="213" spans="1:14" ht="19.5" customHeight="1">
      <c r="A213" s="55"/>
      <c r="B213" s="68"/>
      <c r="C213" s="56"/>
      <c r="D213" s="30">
        <f t="shared" si="76"/>
        <v>0</v>
      </c>
      <c r="E213" s="56"/>
      <c r="F213" s="34">
        <f t="shared" si="77"/>
        <v>0</v>
      </c>
      <c r="G213" s="65"/>
      <c r="H213" s="30">
        <f t="shared" si="78"/>
        <v>0</v>
      </c>
      <c r="I213" s="60"/>
      <c r="J213" s="30">
        <f>IF(I213&lt;leány!$D$2,0,VLOOKUP(I213,hfut,3,TRUE))</f>
        <v>0</v>
      </c>
      <c r="K213" s="31">
        <f t="shared" si="79"/>
        <v>0</v>
      </c>
      <c r="L213" s="46">
        <f>RANK(K213,Egyéni!$L$3:$L$156,0)</f>
        <v>42</v>
      </c>
      <c r="M213" s="49"/>
      <c r="N213" s="50"/>
    </row>
    <row r="214" spans="1:14" ht="19.5" customHeight="1" thickBot="1">
      <c r="A214" s="57"/>
      <c r="B214" s="69"/>
      <c r="C214" s="58"/>
      <c r="D214" s="32">
        <f t="shared" si="76"/>
        <v>0</v>
      </c>
      <c r="E214" s="58"/>
      <c r="F214" s="32">
        <f t="shared" si="77"/>
        <v>0</v>
      </c>
      <c r="G214" s="66"/>
      <c r="H214" s="32">
        <f t="shared" si="78"/>
        <v>0</v>
      </c>
      <c r="I214" s="61"/>
      <c r="J214" s="32">
        <f>IF(I214&lt;leány!$D$2,0,VLOOKUP(I214,hfut,3,TRUE))</f>
        <v>0</v>
      </c>
      <c r="K214" s="33">
        <f t="shared" si="79"/>
        <v>0</v>
      </c>
      <c r="L214" s="48">
        <f>RANK(K214,Egyéni!$L$3:$L$156,0)</f>
        <v>42</v>
      </c>
      <c r="M214" s="124"/>
      <c r="N214" s="125"/>
    </row>
    <row r="215" ht="19.5" customHeight="1"/>
    <row r="216" ht="19.5" customHeight="1" thickBot="1"/>
    <row r="217" spans="1:14" ht="19.5" customHeight="1" thickBot="1">
      <c r="A217" s="115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7"/>
      <c r="M217" s="120">
        <f>RANK(M219,Csapat!$C$3:P220,0)</f>
        <v>8</v>
      </c>
      <c r="N217" s="121"/>
    </row>
    <row r="218" spans="1:14" ht="19.5" customHeight="1" thickBot="1">
      <c r="A218" s="35" t="s">
        <v>0</v>
      </c>
      <c r="B218" s="36" t="s">
        <v>1</v>
      </c>
      <c r="C218" s="114" t="s">
        <v>2</v>
      </c>
      <c r="D218" s="114"/>
      <c r="E218" s="114" t="s">
        <v>3</v>
      </c>
      <c r="F218" s="114"/>
      <c r="G218" s="114" t="s">
        <v>8</v>
      </c>
      <c r="H218" s="114"/>
      <c r="I218" s="118" t="s">
        <v>168</v>
      </c>
      <c r="J218" s="119"/>
      <c r="K218" s="36" t="s">
        <v>6</v>
      </c>
      <c r="L218" s="37" t="s">
        <v>7</v>
      </c>
      <c r="M218" s="122"/>
      <c r="N218" s="123"/>
    </row>
    <row r="219" spans="1:14" ht="19.5" customHeight="1">
      <c r="A219" s="62"/>
      <c r="B219" s="68"/>
      <c r="C219" s="54"/>
      <c r="D219" s="34">
        <f aca="true" t="shared" si="80" ref="D219:D224">IF(C219&lt;6.19,0,VLOOKUP(C219,rfut,5,TRUE))</f>
        <v>0</v>
      </c>
      <c r="E219" s="56"/>
      <c r="F219" s="34">
        <f aca="true" t="shared" si="81" ref="F219:F224">IF(E219&lt;1.79,0,VLOOKUP(E219,távol,4,TRUE))</f>
        <v>0</v>
      </c>
      <c r="G219" s="63"/>
      <c r="H219" s="34">
        <f aca="true" t="shared" si="82" ref="H219:H224">IF(G219&lt;4,0,VLOOKUP(G219,kisl,2,TRUE))</f>
        <v>0</v>
      </c>
      <c r="I219" s="59"/>
      <c r="J219" s="30">
        <f>IF(I219&lt;leány!$D$2,0,VLOOKUP(I219,hfut,3,TRUE))</f>
        <v>0</v>
      </c>
      <c r="K219" s="44">
        <f aca="true" t="shared" si="83" ref="K219:K224">SUM(D219,F219,H219,J219)</f>
        <v>0</v>
      </c>
      <c r="L219" s="45">
        <f>RANK(K219,Egyéni!$L$3:$L$156,0)</f>
        <v>42</v>
      </c>
      <c r="M219" s="126">
        <f>SUM(K219:K224)-MIN(K219:K224)</f>
        <v>0</v>
      </c>
      <c r="N219" s="127"/>
    </row>
    <row r="220" spans="1:14" ht="19.5" customHeight="1">
      <c r="A220" s="55"/>
      <c r="B220" s="68"/>
      <c r="C220" s="56"/>
      <c r="D220" s="30">
        <f t="shared" si="80"/>
        <v>0</v>
      </c>
      <c r="E220" s="56"/>
      <c r="F220" s="34">
        <f t="shared" si="81"/>
        <v>0</v>
      </c>
      <c r="G220" s="64"/>
      <c r="H220" s="30">
        <f t="shared" si="82"/>
        <v>0</v>
      </c>
      <c r="I220" s="60"/>
      <c r="J220" s="30">
        <f>IF(I220&lt;leány!$D$2,0,VLOOKUP(I220,hfut,3,TRUE))</f>
        <v>0</v>
      </c>
      <c r="K220" s="31">
        <f t="shared" si="83"/>
        <v>0</v>
      </c>
      <c r="L220" s="46">
        <f>RANK(K220,Egyéni!$L$3:$L$156,0)</f>
        <v>42</v>
      </c>
      <c r="M220" s="128"/>
      <c r="N220" s="129"/>
    </row>
    <row r="221" spans="1:14" ht="19.5" customHeight="1">
      <c r="A221" s="55"/>
      <c r="B221" s="68"/>
      <c r="C221" s="56"/>
      <c r="D221" s="30">
        <f t="shared" si="80"/>
        <v>0</v>
      </c>
      <c r="E221" s="56"/>
      <c r="F221" s="34">
        <f t="shared" si="81"/>
        <v>0</v>
      </c>
      <c r="G221" s="65"/>
      <c r="H221" s="30">
        <f t="shared" si="82"/>
        <v>0</v>
      </c>
      <c r="I221" s="60"/>
      <c r="J221" s="30">
        <f>IF(I221&lt;leány!$D$2,0,VLOOKUP(I221,hfut,3,TRUE))</f>
        <v>0</v>
      </c>
      <c r="K221" s="31">
        <f t="shared" si="83"/>
        <v>0</v>
      </c>
      <c r="L221" s="46">
        <f>RANK(K221,Egyéni!$L$3:$L$156,0)</f>
        <v>42</v>
      </c>
      <c r="M221" s="128"/>
      <c r="N221" s="129"/>
    </row>
    <row r="222" spans="1:14" ht="19.5" customHeight="1">
      <c r="A222" s="55"/>
      <c r="B222" s="68"/>
      <c r="C222" s="56"/>
      <c r="D222" s="30">
        <f t="shared" si="80"/>
        <v>0</v>
      </c>
      <c r="E222" s="56"/>
      <c r="F222" s="34">
        <f t="shared" si="81"/>
        <v>0</v>
      </c>
      <c r="G222" s="65"/>
      <c r="H222" s="30">
        <f t="shared" si="82"/>
        <v>0</v>
      </c>
      <c r="I222" s="60"/>
      <c r="J222" s="30">
        <f>IF(I222&lt;leány!$D$2,0,VLOOKUP(I222,hfut,3,TRUE))</f>
        <v>0</v>
      </c>
      <c r="K222" s="31">
        <f t="shared" si="83"/>
        <v>0</v>
      </c>
      <c r="L222" s="46">
        <f>RANK(K222,Egyéni!$L$3:$L$156,0)</f>
        <v>42</v>
      </c>
      <c r="M222" s="128"/>
      <c r="N222" s="129"/>
    </row>
    <row r="223" spans="1:14" ht="19.5" customHeight="1">
      <c r="A223" s="55"/>
      <c r="B223" s="68"/>
      <c r="C223" s="56"/>
      <c r="D223" s="30">
        <f t="shared" si="80"/>
        <v>0</v>
      </c>
      <c r="E223" s="56"/>
      <c r="F223" s="34">
        <f t="shared" si="81"/>
        <v>0</v>
      </c>
      <c r="G223" s="65"/>
      <c r="H223" s="30">
        <f t="shared" si="82"/>
        <v>0</v>
      </c>
      <c r="I223" s="60"/>
      <c r="J223" s="30">
        <f>IF(I223&lt;leány!$D$2,0,VLOOKUP(I223,hfut,3,TRUE))</f>
        <v>0</v>
      </c>
      <c r="K223" s="31">
        <f t="shared" si="83"/>
        <v>0</v>
      </c>
      <c r="L223" s="46">
        <f>RANK(K223,Egyéni!$L$3:$L$156,0)</f>
        <v>42</v>
      </c>
      <c r="M223" s="49"/>
      <c r="N223" s="50"/>
    </row>
    <row r="224" spans="1:14" ht="19.5" customHeight="1" thickBot="1">
      <c r="A224" s="57"/>
      <c r="B224" s="69"/>
      <c r="C224" s="58"/>
      <c r="D224" s="32">
        <f t="shared" si="80"/>
        <v>0</v>
      </c>
      <c r="E224" s="58"/>
      <c r="F224" s="32">
        <f t="shared" si="81"/>
        <v>0</v>
      </c>
      <c r="G224" s="66"/>
      <c r="H224" s="32">
        <f t="shared" si="82"/>
        <v>0</v>
      </c>
      <c r="I224" s="61"/>
      <c r="J224" s="32">
        <f>IF(I224&lt;leány!$D$2,0,VLOOKUP(I224,hfut,3,TRUE))</f>
        <v>0</v>
      </c>
      <c r="K224" s="33">
        <f t="shared" si="83"/>
        <v>0</v>
      </c>
      <c r="L224" s="48">
        <f>RANK(K224,Egyéni!$L$3:$L$156,0)</f>
        <v>42</v>
      </c>
      <c r="M224" s="124"/>
      <c r="N224" s="125"/>
    </row>
    <row r="225" ht="19.5" customHeight="1"/>
    <row r="226" ht="19.5" customHeight="1" thickBot="1"/>
    <row r="227" spans="1:14" ht="19.5" customHeight="1" thickBot="1">
      <c r="A227" s="115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7"/>
      <c r="M227" s="120">
        <f>RANK(M229,Csapat!$C$3:P230,0)</f>
        <v>8</v>
      </c>
      <c r="N227" s="121"/>
    </row>
    <row r="228" spans="1:14" ht="19.5" customHeight="1" thickBot="1">
      <c r="A228" s="35" t="s">
        <v>0</v>
      </c>
      <c r="B228" s="36" t="s">
        <v>1</v>
      </c>
      <c r="C228" s="114" t="s">
        <v>2</v>
      </c>
      <c r="D228" s="114"/>
      <c r="E228" s="114" t="s">
        <v>3</v>
      </c>
      <c r="F228" s="114"/>
      <c r="G228" s="114" t="s">
        <v>8</v>
      </c>
      <c r="H228" s="114"/>
      <c r="I228" s="118" t="s">
        <v>168</v>
      </c>
      <c r="J228" s="119"/>
      <c r="K228" s="36" t="s">
        <v>6</v>
      </c>
      <c r="L228" s="37" t="s">
        <v>7</v>
      </c>
      <c r="M228" s="122"/>
      <c r="N228" s="123"/>
    </row>
    <row r="229" spans="1:14" ht="19.5" customHeight="1">
      <c r="A229" s="62"/>
      <c r="B229" s="68"/>
      <c r="C229" s="54"/>
      <c r="D229" s="34">
        <f aca="true" t="shared" si="84" ref="D229:D234">IF(C229&lt;6.19,0,VLOOKUP(C229,rfut,5,TRUE))</f>
        <v>0</v>
      </c>
      <c r="E229" s="56"/>
      <c r="F229" s="34">
        <f aca="true" t="shared" si="85" ref="F229:F234">IF(E229&lt;1.79,0,VLOOKUP(E229,távol,4,TRUE))</f>
        <v>0</v>
      </c>
      <c r="G229" s="63"/>
      <c r="H229" s="34">
        <f aca="true" t="shared" si="86" ref="H229:H234">IF(G229&lt;4,0,VLOOKUP(G229,kisl,2,TRUE))</f>
        <v>0</v>
      </c>
      <c r="I229" s="59"/>
      <c r="J229" s="30">
        <f>IF(I229&lt;leány!$D$2,0,VLOOKUP(I229,hfut,3,TRUE))</f>
        <v>0</v>
      </c>
      <c r="K229" s="44">
        <f aca="true" t="shared" si="87" ref="K229:K234">SUM(D229,F229,H229,J229)</f>
        <v>0</v>
      </c>
      <c r="L229" s="45">
        <f>RANK(K229,Egyéni!$L$3:$L$156,0)</f>
        <v>42</v>
      </c>
      <c r="M229" s="126">
        <f>SUM(K229:K234)-MIN(K229:K234)</f>
        <v>0</v>
      </c>
      <c r="N229" s="127"/>
    </row>
    <row r="230" spans="1:14" ht="19.5" customHeight="1">
      <c r="A230" s="55"/>
      <c r="B230" s="68"/>
      <c r="C230" s="56"/>
      <c r="D230" s="30">
        <f t="shared" si="84"/>
        <v>0</v>
      </c>
      <c r="E230" s="56"/>
      <c r="F230" s="34">
        <f t="shared" si="85"/>
        <v>0</v>
      </c>
      <c r="G230" s="64"/>
      <c r="H230" s="30">
        <f t="shared" si="86"/>
        <v>0</v>
      </c>
      <c r="I230" s="60"/>
      <c r="J230" s="30">
        <f>IF(I230&lt;leány!$D$2,0,VLOOKUP(I230,hfut,3,TRUE))</f>
        <v>0</v>
      </c>
      <c r="K230" s="31">
        <f t="shared" si="87"/>
        <v>0</v>
      </c>
      <c r="L230" s="46">
        <f>RANK(K230,Egyéni!$L$3:$L$156,0)</f>
        <v>42</v>
      </c>
      <c r="M230" s="128"/>
      <c r="N230" s="129"/>
    </row>
    <row r="231" spans="1:14" ht="19.5" customHeight="1">
      <c r="A231" s="55"/>
      <c r="B231" s="68"/>
      <c r="C231" s="56"/>
      <c r="D231" s="30">
        <f t="shared" si="84"/>
        <v>0</v>
      </c>
      <c r="E231" s="56"/>
      <c r="F231" s="34">
        <f t="shared" si="85"/>
        <v>0</v>
      </c>
      <c r="G231" s="65"/>
      <c r="H231" s="30">
        <f t="shared" si="86"/>
        <v>0</v>
      </c>
      <c r="I231" s="60"/>
      <c r="J231" s="30">
        <f>IF(I231&lt;leány!$D$2,0,VLOOKUP(I231,hfut,3,TRUE))</f>
        <v>0</v>
      </c>
      <c r="K231" s="31">
        <f t="shared" si="87"/>
        <v>0</v>
      </c>
      <c r="L231" s="46">
        <f>RANK(K231,Egyéni!$L$3:$L$156,0)</f>
        <v>42</v>
      </c>
      <c r="M231" s="128"/>
      <c r="N231" s="129"/>
    </row>
    <row r="232" spans="1:14" ht="19.5" customHeight="1">
      <c r="A232" s="55"/>
      <c r="B232" s="68"/>
      <c r="C232" s="56"/>
      <c r="D232" s="30">
        <f t="shared" si="84"/>
        <v>0</v>
      </c>
      <c r="E232" s="56"/>
      <c r="F232" s="34">
        <f t="shared" si="85"/>
        <v>0</v>
      </c>
      <c r="G232" s="65"/>
      <c r="H232" s="30">
        <f t="shared" si="86"/>
        <v>0</v>
      </c>
      <c r="I232" s="60"/>
      <c r="J232" s="30">
        <f>IF(I232&lt;leány!$D$2,0,VLOOKUP(I232,hfut,3,TRUE))</f>
        <v>0</v>
      </c>
      <c r="K232" s="31">
        <f t="shared" si="87"/>
        <v>0</v>
      </c>
      <c r="L232" s="46">
        <f>RANK(K232,Egyéni!$L$3:$L$156,0)</f>
        <v>42</v>
      </c>
      <c r="M232" s="128"/>
      <c r="N232" s="129"/>
    </row>
    <row r="233" spans="1:14" ht="19.5" customHeight="1">
      <c r="A233" s="55"/>
      <c r="B233" s="68"/>
      <c r="C233" s="56"/>
      <c r="D233" s="30">
        <f t="shared" si="84"/>
        <v>0</v>
      </c>
      <c r="E233" s="56"/>
      <c r="F233" s="34">
        <f t="shared" si="85"/>
        <v>0</v>
      </c>
      <c r="G233" s="65"/>
      <c r="H233" s="30">
        <f t="shared" si="86"/>
        <v>0</v>
      </c>
      <c r="I233" s="60"/>
      <c r="J233" s="30">
        <f>IF(I233&lt;leány!$D$2,0,VLOOKUP(I233,hfut,3,TRUE))</f>
        <v>0</v>
      </c>
      <c r="K233" s="31">
        <f t="shared" si="87"/>
        <v>0</v>
      </c>
      <c r="L233" s="46">
        <f>RANK(K233,Egyéni!$L$3:$L$156,0)</f>
        <v>42</v>
      </c>
      <c r="M233" s="49"/>
      <c r="N233" s="50"/>
    </row>
    <row r="234" spans="1:14" ht="19.5" customHeight="1" thickBot="1">
      <c r="A234" s="57"/>
      <c r="B234" s="69"/>
      <c r="C234" s="58"/>
      <c r="D234" s="32">
        <f t="shared" si="84"/>
        <v>0</v>
      </c>
      <c r="E234" s="58"/>
      <c r="F234" s="32">
        <f t="shared" si="85"/>
        <v>0</v>
      </c>
      <c r="G234" s="66"/>
      <c r="H234" s="32">
        <f t="shared" si="86"/>
        <v>0</v>
      </c>
      <c r="I234" s="61"/>
      <c r="J234" s="32">
        <f>IF(I234&lt;leány!$D$2,0,VLOOKUP(I234,hfut,3,TRUE))</f>
        <v>0</v>
      </c>
      <c r="K234" s="33">
        <f t="shared" si="87"/>
        <v>0</v>
      </c>
      <c r="L234" s="48">
        <f>RANK(K234,Egyéni!$L$3:$L$156,0)</f>
        <v>42</v>
      </c>
      <c r="M234" s="124"/>
      <c r="N234" s="125"/>
    </row>
    <row r="235" ht="19.5" customHeight="1"/>
    <row r="236" ht="19.5" customHeight="1" thickBot="1"/>
    <row r="237" spans="1:14" ht="19.5" customHeight="1" thickBot="1">
      <c r="A237" s="115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7"/>
      <c r="M237" s="120">
        <f>RANK(M239,Csapat!$C$3:P240,0)</f>
        <v>8</v>
      </c>
      <c r="N237" s="121"/>
    </row>
    <row r="238" spans="1:14" ht="19.5" customHeight="1" thickBot="1">
      <c r="A238" s="35" t="s">
        <v>0</v>
      </c>
      <c r="B238" s="36" t="s">
        <v>1</v>
      </c>
      <c r="C238" s="114" t="s">
        <v>2</v>
      </c>
      <c r="D238" s="114"/>
      <c r="E238" s="114" t="s">
        <v>3</v>
      </c>
      <c r="F238" s="114"/>
      <c r="G238" s="114" t="s">
        <v>8</v>
      </c>
      <c r="H238" s="114"/>
      <c r="I238" s="118" t="s">
        <v>168</v>
      </c>
      <c r="J238" s="119"/>
      <c r="K238" s="36" t="s">
        <v>6</v>
      </c>
      <c r="L238" s="37" t="s">
        <v>7</v>
      </c>
      <c r="M238" s="122"/>
      <c r="N238" s="123"/>
    </row>
    <row r="239" spans="1:14" ht="19.5" customHeight="1">
      <c r="A239" s="62"/>
      <c r="B239" s="68"/>
      <c r="C239" s="54"/>
      <c r="D239" s="34">
        <f aca="true" t="shared" si="88" ref="D239:D244">IF(C239&lt;6.19,0,VLOOKUP(C239,rfut,5,TRUE))</f>
        <v>0</v>
      </c>
      <c r="E239" s="56"/>
      <c r="F239" s="34">
        <f aca="true" t="shared" si="89" ref="F239:F244">IF(E239&lt;1.79,0,VLOOKUP(E239,távol,4,TRUE))</f>
        <v>0</v>
      </c>
      <c r="G239" s="63"/>
      <c r="H239" s="34">
        <f aca="true" t="shared" si="90" ref="H239:H244">IF(G239&lt;4,0,VLOOKUP(G239,kisl,2,TRUE))</f>
        <v>0</v>
      </c>
      <c r="I239" s="59"/>
      <c r="J239" s="30">
        <f>IF(I239&lt;leány!$D$2,0,VLOOKUP(I239,hfut,3,TRUE))</f>
        <v>0</v>
      </c>
      <c r="K239" s="44">
        <f aca="true" t="shared" si="91" ref="K239:K244">SUM(D239,F239,H239,J239)</f>
        <v>0</v>
      </c>
      <c r="L239" s="45">
        <f>RANK(K239,Egyéni!$L$3:$L$156,0)</f>
        <v>42</v>
      </c>
      <c r="M239" s="126">
        <f>SUM(K239:K244)-MIN(K239:K244)</f>
        <v>0</v>
      </c>
      <c r="N239" s="127"/>
    </row>
    <row r="240" spans="1:14" ht="19.5" customHeight="1">
      <c r="A240" s="55"/>
      <c r="B240" s="68"/>
      <c r="C240" s="56"/>
      <c r="D240" s="30">
        <f t="shared" si="88"/>
        <v>0</v>
      </c>
      <c r="E240" s="56"/>
      <c r="F240" s="34">
        <f t="shared" si="89"/>
        <v>0</v>
      </c>
      <c r="G240" s="64"/>
      <c r="H240" s="30">
        <f t="shared" si="90"/>
        <v>0</v>
      </c>
      <c r="I240" s="60"/>
      <c r="J240" s="30">
        <f>IF(I240&lt;leány!$D$2,0,VLOOKUP(I240,hfut,3,TRUE))</f>
        <v>0</v>
      </c>
      <c r="K240" s="31">
        <f t="shared" si="91"/>
        <v>0</v>
      </c>
      <c r="L240" s="46">
        <f>RANK(K240,Egyéni!$L$3:$L$156,0)</f>
        <v>42</v>
      </c>
      <c r="M240" s="128"/>
      <c r="N240" s="129"/>
    </row>
    <row r="241" spans="1:14" ht="19.5" customHeight="1">
      <c r="A241" s="55"/>
      <c r="B241" s="68"/>
      <c r="C241" s="56"/>
      <c r="D241" s="30">
        <f t="shared" si="88"/>
        <v>0</v>
      </c>
      <c r="E241" s="56"/>
      <c r="F241" s="34">
        <f t="shared" si="89"/>
        <v>0</v>
      </c>
      <c r="G241" s="65"/>
      <c r="H241" s="30">
        <f t="shared" si="90"/>
        <v>0</v>
      </c>
      <c r="I241" s="60"/>
      <c r="J241" s="30">
        <f>IF(I241&lt;leány!$D$2,0,VLOOKUP(I241,hfut,3,TRUE))</f>
        <v>0</v>
      </c>
      <c r="K241" s="31">
        <f t="shared" si="91"/>
        <v>0</v>
      </c>
      <c r="L241" s="46">
        <f>RANK(K241,Egyéni!$L$3:$L$156,0)</f>
        <v>42</v>
      </c>
      <c r="M241" s="128"/>
      <c r="N241" s="129"/>
    </row>
    <row r="242" spans="1:14" ht="19.5" customHeight="1">
      <c r="A242" s="55"/>
      <c r="B242" s="68"/>
      <c r="C242" s="56"/>
      <c r="D242" s="30">
        <f t="shared" si="88"/>
        <v>0</v>
      </c>
      <c r="E242" s="56"/>
      <c r="F242" s="34">
        <f t="shared" si="89"/>
        <v>0</v>
      </c>
      <c r="G242" s="65"/>
      <c r="H242" s="30">
        <f t="shared" si="90"/>
        <v>0</v>
      </c>
      <c r="I242" s="60"/>
      <c r="J242" s="30">
        <f>IF(I242&lt;leány!$D$2,0,VLOOKUP(I242,hfut,3,TRUE))</f>
        <v>0</v>
      </c>
      <c r="K242" s="31">
        <f t="shared" si="91"/>
        <v>0</v>
      </c>
      <c r="L242" s="46">
        <f>RANK(K242,Egyéni!$L$3:$L$156,0)</f>
        <v>42</v>
      </c>
      <c r="M242" s="128"/>
      <c r="N242" s="129"/>
    </row>
    <row r="243" spans="1:14" ht="19.5" customHeight="1">
      <c r="A243" s="55"/>
      <c r="B243" s="68"/>
      <c r="C243" s="56"/>
      <c r="D243" s="30">
        <f t="shared" si="88"/>
        <v>0</v>
      </c>
      <c r="E243" s="56"/>
      <c r="F243" s="34">
        <f t="shared" si="89"/>
        <v>0</v>
      </c>
      <c r="G243" s="65"/>
      <c r="H243" s="30">
        <f t="shared" si="90"/>
        <v>0</v>
      </c>
      <c r="I243" s="60"/>
      <c r="J243" s="30">
        <f>IF(I243&lt;leány!$D$2,0,VLOOKUP(I243,hfut,3,TRUE))</f>
        <v>0</v>
      </c>
      <c r="K243" s="31">
        <f t="shared" si="91"/>
        <v>0</v>
      </c>
      <c r="L243" s="46">
        <f>RANK(K243,Egyéni!$L$3:$L$156,0)</f>
        <v>42</v>
      </c>
      <c r="M243" s="49"/>
      <c r="N243" s="50"/>
    </row>
    <row r="244" spans="1:14" ht="19.5" customHeight="1" thickBot="1">
      <c r="A244" s="57"/>
      <c r="B244" s="69"/>
      <c r="C244" s="58"/>
      <c r="D244" s="32">
        <f t="shared" si="88"/>
        <v>0</v>
      </c>
      <c r="E244" s="58"/>
      <c r="F244" s="32">
        <f t="shared" si="89"/>
        <v>0</v>
      </c>
      <c r="G244" s="66"/>
      <c r="H244" s="32">
        <f t="shared" si="90"/>
        <v>0</v>
      </c>
      <c r="I244" s="61"/>
      <c r="J244" s="32">
        <f>IF(I244&lt;leány!$D$2,0,VLOOKUP(I244,hfut,3,TRUE))</f>
        <v>0</v>
      </c>
      <c r="K244" s="33">
        <f t="shared" si="91"/>
        <v>0</v>
      </c>
      <c r="L244" s="48">
        <f>RANK(K244,Egyéni!$L$3:$L$156,0)</f>
        <v>42</v>
      </c>
      <c r="M244" s="124"/>
      <c r="N244" s="125"/>
    </row>
  </sheetData>
  <sheetProtection sheet="1" objects="1" scenarios="1"/>
  <mergeCells count="204">
    <mergeCell ref="A1:N1"/>
    <mergeCell ref="I3:J3"/>
    <mergeCell ref="M18:N18"/>
    <mergeCell ref="M19:N19"/>
    <mergeCell ref="C3:D3"/>
    <mergeCell ref="E3:F3"/>
    <mergeCell ref="G3:H3"/>
    <mergeCell ref="M23:N23"/>
    <mergeCell ref="M24:N24"/>
    <mergeCell ref="M25:N25"/>
    <mergeCell ref="M3:N3"/>
    <mergeCell ref="M20:N20"/>
    <mergeCell ref="M21:N21"/>
    <mergeCell ref="M22:N22"/>
    <mergeCell ref="M16:N16"/>
    <mergeCell ref="M17:N17"/>
    <mergeCell ref="M229:N232"/>
    <mergeCell ref="M234:N234"/>
    <mergeCell ref="M209:N212"/>
    <mergeCell ref="M214:N214"/>
    <mergeCell ref="M189:N192"/>
    <mergeCell ref="M194:N194"/>
    <mergeCell ref="M169:N172"/>
    <mergeCell ref="M174:N174"/>
    <mergeCell ref="M12:N12"/>
    <mergeCell ref="M13:N13"/>
    <mergeCell ref="M14:N14"/>
    <mergeCell ref="M15:N15"/>
    <mergeCell ref="M239:N242"/>
    <mergeCell ref="M244:N244"/>
    <mergeCell ref="M4:N4"/>
    <mergeCell ref="M5:N5"/>
    <mergeCell ref="M6:N6"/>
    <mergeCell ref="M7:N7"/>
    <mergeCell ref="M8:N8"/>
    <mergeCell ref="M9:N9"/>
    <mergeCell ref="M10:N10"/>
    <mergeCell ref="M11:N11"/>
    <mergeCell ref="M219:N222"/>
    <mergeCell ref="M224:N224"/>
    <mergeCell ref="A227:L227"/>
    <mergeCell ref="M227:N228"/>
    <mergeCell ref="C228:D228"/>
    <mergeCell ref="E228:F228"/>
    <mergeCell ref="G228:H228"/>
    <mergeCell ref="I228:J228"/>
    <mergeCell ref="A237:L237"/>
    <mergeCell ref="M237:N238"/>
    <mergeCell ref="C238:D238"/>
    <mergeCell ref="E238:F238"/>
    <mergeCell ref="G238:H238"/>
    <mergeCell ref="I238:J238"/>
    <mergeCell ref="M199:N202"/>
    <mergeCell ref="M204:N204"/>
    <mergeCell ref="A207:L207"/>
    <mergeCell ref="M207:N208"/>
    <mergeCell ref="C208:D208"/>
    <mergeCell ref="E208:F208"/>
    <mergeCell ref="G208:H208"/>
    <mergeCell ref="I208:J208"/>
    <mergeCell ref="A217:L217"/>
    <mergeCell ref="M217:N218"/>
    <mergeCell ref="C218:D218"/>
    <mergeCell ref="E218:F218"/>
    <mergeCell ref="G218:H218"/>
    <mergeCell ref="I218:J218"/>
    <mergeCell ref="M179:N182"/>
    <mergeCell ref="M184:N184"/>
    <mergeCell ref="A187:L187"/>
    <mergeCell ref="M187:N188"/>
    <mergeCell ref="C188:D188"/>
    <mergeCell ref="E188:F188"/>
    <mergeCell ref="G188:H188"/>
    <mergeCell ref="I188:J188"/>
    <mergeCell ref="A197:L197"/>
    <mergeCell ref="M197:N198"/>
    <mergeCell ref="C198:D198"/>
    <mergeCell ref="E198:F198"/>
    <mergeCell ref="G198:H198"/>
    <mergeCell ref="I198:J198"/>
    <mergeCell ref="M159:N162"/>
    <mergeCell ref="M164:N164"/>
    <mergeCell ref="A167:L167"/>
    <mergeCell ref="M167:N168"/>
    <mergeCell ref="C168:D168"/>
    <mergeCell ref="E168:F168"/>
    <mergeCell ref="G168:H168"/>
    <mergeCell ref="I168:J168"/>
    <mergeCell ref="A177:L177"/>
    <mergeCell ref="M177:N178"/>
    <mergeCell ref="C178:D178"/>
    <mergeCell ref="E178:F178"/>
    <mergeCell ref="G178:H178"/>
    <mergeCell ref="I178:J178"/>
    <mergeCell ref="M139:N142"/>
    <mergeCell ref="M144:N144"/>
    <mergeCell ref="A147:L147"/>
    <mergeCell ref="M147:N148"/>
    <mergeCell ref="C148:D148"/>
    <mergeCell ref="E148:F148"/>
    <mergeCell ref="G148:H148"/>
    <mergeCell ref="I148:J148"/>
    <mergeCell ref="M149:N152"/>
    <mergeCell ref="M154:N154"/>
    <mergeCell ref="A157:L157"/>
    <mergeCell ref="M157:N158"/>
    <mergeCell ref="C158:D158"/>
    <mergeCell ref="E158:F158"/>
    <mergeCell ref="G158:H158"/>
    <mergeCell ref="I158:J158"/>
    <mergeCell ref="M119:N122"/>
    <mergeCell ref="M124:N124"/>
    <mergeCell ref="A127:L127"/>
    <mergeCell ref="M127:N128"/>
    <mergeCell ref="C128:D128"/>
    <mergeCell ref="E128:F128"/>
    <mergeCell ref="G128:H128"/>
    <mergeCell ref="I128:J128"/>
    <mergeCell ref="M129:N132"/>
    <mergeCell ref="M134:N134"/>
    <mergeCell ref="A137:L137"/>
    <mergeCell ref="M137:N138"/>
    <mergeCell ref="C138:D138"/>
    <mergeCell ref="E138:F138"/>
    <mergeCell ref="G138:H138"/>
    <mergeCell ref="I138:J138"/>
    <mergeCell ref="M99:N102"/>
    <mergeCell ref="M104:N104"/>
    <mergeCell ref="A107:L107"/>
    <mergeCell ref="M107:N108"/>
    <mergeCell ref="C108:D108"/>
    <mergeCell ref="E108:F108"/>
    <mergeCell ref="G108:H108"/>
    <mergeCell ref="I108:J108"/>
    <mergeCell ref="M109:N112"/>
    <mergeCell ref="M114:N114"/>
    <mergeCell ref="A117:L117"/>
    <mergeCell ref="M117:N118"/>
    <mergeCell ref="C118:D118"/>
    <mergeCell ref="E118:F118"/>
    <mergeCell ref="G118:H118"/>
    <mergeCell ref="I118:J118"/>
    <mergeCell ref="M79:N82"/>
    <mergeCell ref="M84:N84"/>
    <mergeCell ref="A87:L87"/>
    <mergeCell ref="M87:N88"/>
    <mergeCell ref="C88:D88"/>
    <mergeCell ref="E88:F88"/>
    <mergeCell ref="G88:H88"/>
    <mergeCell ref="I88:J88"/>
    <mergeCell ref="M89:N92"/>
    <mergeCell ref="M94:N94"/>
    <mergeCell ref="A97:L97"/>
    <mergeCell ref="M97:N98"/>
    <mergeCell ref="C98:D98"/>
    <mergeCell ref="E98:F98"/>
    <mergeCell ref="G98:H98"/>
    <mergeCell ref="I98:J98"/>
    <mergeCell ref="M59:N62"/>
    <mergeCell ref="M64:N64"/>
    <mergeCell ref="A67:L67"/>
    <mergeCell ref="M67:N68"/>
    <mergeCell ref="C68:D68"/>
    <mergeCell ref="E68:F68"/>
    <mergeCell ref="G68:H68"/>
    <mergeCell ref="I68:J68"/>
    <mergeCell ref="M69:N72"/>
    <mergeCell ref="M74:N74"/>
    <mergeCell ref="A77:L77"/>
    <mergeCell ref="M77:N78"/>
    <mergeCell ref="C78:D78"/>
    <mergeCell ref="E78:F78"/>
    <mergeCell ref="G78:H78"/>
    <mergeCell ref="I78:J78"/>
    <mergeCell ref="M39:N42"/>
    <mergeCell ref="M44:N44"/>
    <mergeCell ref="A47:L47"/>
    <mergeCell ref="M47:N48"/>
    <mergeCell ref="C48:D48"/>
    <mergeCell ref="E48:F48"/>
    <mergeCell ref="G48:H48"/>
    <mergeCell ref="I48:J48"/>
    <mergeCell ref="M49:N52"/>
    <mergeCell ref="M54:N54"/>
    <mergeCell ref="A57:L57"/>
    <mergeCell ref="M57:N58"/>
    <mergeCell ref="C58:D58"/>
    <mergeCell ref="E58:F58"/>
    <mergeCell ref="G58:H58"/>
    <mergeCell ref="I58:J58"/>
    <mergeCell ref="M27:N28"/>
    <mergeCell ref="M34:N34"/>
    <mergeCell ref="M29:N32"/>
    <mergeCell ref="A37:L37"/>
    <mergeCell ref="M37:N38"/>
    <mergeCell ref="C38:D38"/>
    <mergeCell ref="E38:F38"/>
    <mergeCell ref="G38:H38"/>
    <mergeCell ref="I38:J38"/>
    <mergeCell ref="C28:D28"/>
    <mergeCell ref="E28:F28"/>
    <mergeCell ref="G28:H28"/>
    <mergeCell ref="A27:L27"/>
    <mergeCell ref="I28:J28"/>
  </mergeCells>
  <conditionalFormatting sqref="D4:D25 H4:H25 J4:J25 D29:D34 H29:H34 J29:J34 F4:F25">
    <cfRule type="cellIs" priority="203" dxfId="0" operator="equal">
      <formula>300</formula>
    </cfRule>
  </conditionalFormatting>
  <conditionalFormatting sqref="D39:D44 H39:H44 J39:J44 J49:J54 J59:J64 J69:J74 J79:J84 H79:H84 D79:D84 D69:D74 H69:H74 H59:H64 D59:D64 D49:D54 H49:H54">
    <cfRule type="cellIs" priority="202" dxfId="0" operator="equal">
      <formula>300</formula>
    </cfRule>
  </conditionalFormatting>
  <conditionalFormatting sqref="D89:D94 H89:H94 J89:J94 J99:J104 J109:J114 J119:J124 J129:J134 H99:H104 H109:H114 H119:H124 H129:H134 D99:D104 D109:D114 D119:D124 D129:D134">
    <cfRule type="cellIs" priority="201" dxfId="0" operator="equal">
      <formula>300</formula>
    </cfRule>
  </conditionalFormatting>
  <conditionalFormatting sqref="D189:D194 H189:H194 J189:J194 J199:J204 H199:H204 D199:D204 D209:D214 H209:H214 J209:J214 J219:J224 H219:H224 D219:D224 D229:D234 H229:H234 J229:J234">
    <cfRule type="cellIs" priority="199" dxfId="0" operator="equal">
      <formula>300</formula>
    </cfRule>
  </conditionalFormatting>
  <conditionalFormatting sqref="D239:D244 H239:H244 J239:J244 F239:F244">
    <cfRule type="cellIs" priority="198" dxfId="0" operator="equal">
      <formula>300</formula>
    </cfRule>
  </conditionalFormatting>
  <conditionalFormatting sqref="F229:F234">
    <cfRule type="cellIs" priority="197" dxfId="0" operator="equal">
      <formula>300</formula>
    </cfRule>
  </conditionalFormatting>
  <conditionalFormatting sqref="F219:F224">
    <cfRule type="cellIs" priority="196" dxfId="0" operator="equal">
      <formula>300</formula>
    </cfRule>
  </conditionalFormatting>
  <conditionalFormatting sqref="F209:F214">
    <cfRule type="cellIs" priority="195" dxfId="0" operator="equal">
      <formula>300</formula>
    </cfRule>
  </conditionalFormatting>
  <conditionalFormatting sqref="F199:F204">
    <cfRule type="cellIs" priority="194" dxfId="0" operator="equal">
      <formula>300</formula>
    </cfRule>
  </conditionalFormatting>
  <conditionalFormatting sqref="F189:F194">
    <cfRule type="cellIs" priority="193" dxfId="0" operator="equal">
      <formula>300</formula>
    </cfRule>
  </conditionalFormatting>
  <conditionalFormatting sqref="F179:F184">
    <cfRule type="cellIs" priority="192" dxfId="0" operator="equal">
      <formula>300</formula>
    </cfRule>
  </conditionalFormatting>
  <conditionalFormatting sqref="F169:F174">
    <cfRule type="cellIs" priority="191" dxfId="0" operator="equal">
      <formula>300</formula>
    </cfRule>
  </conditionalFormatting>
  <conditionalFormatting sqref="F159:F164">
    <cfRule type="cellIs" priority="190" dxfId="0" operator="equal">
      <formula>300</formula>
    </cfRule>
  </conditionalFormatting>
  <conditionalFormatting sqref="F149:F154">
    <cfRule type="cellIs" priority="189" dxfId="0" operator="equal">
      <formula>300</formula>
    </cfRule>
  </conditionalFormatting>
  <conditionalFormatting sqref="F139:F144">
    <cfRule type="cellIs" priority="188" dxfId="0" operator="equal">
      <formula>300</formula>
    </cfRule>
  </conditionalFormatting>
  <conditionalFormatting sqref="F129:F134">
    <cfRule type="cellIs" priority="187" dxfId="0" operator="equal">
      <formula>300</formula>
    </cfRule>
  </conditionalFormatting>
  <conditionalFormatting sqref="F119:F124">
    <cfRule type="cellIs" priority="186" dxfId="0" operator="equal">
      <formula>300</formula>
    </cfRule>
  </conditionalFormatting>
  <conditionalFormatting sqref="F109:F114">
    <cfRule type="cellIs" priority="185" dxfId="0" operator="equal">
      <formula>300</formula>
    </cfRule>
  </conditionalFormatting>
  <conditionalFormatting sqref="F99:F104">
    <cfRule type="cellIs" priority="184" dxfId="0" operator="equal">
      <formula>300</formula>
    </cfRule>
  </conditionalFormatting>
  <conditionalFormatting sqref="F89:F94">
    <cfRule type="cellIs" priority="183" dxfId="0" operator="equal">
      <formula>300</formula>
    </cfRule>
  </conditionalFormatting>
  <conditionalFormatting sqref="F79:F84">
    <cfRule type="cellIs" priority="182" dxfId="0" operator="equal">
      <formula>300</formula>
    </cfRule>
  </conditionalFormatting>
  <conditionalFormatting sqref="F69:F74">
    <cfRule type="cellIs" priority="181" dxfId="0" operator="equal">
      <formula>300</formula>
    </cfRule>
  </conditionalFormatting>
  <conditionalFormatting sqref="F59:F64">
    <cfRule type="cellIs" priority="180" dxfId="0" operator="equal">
      <formula>300</formula>
    </cfRule>
  </conditionalFormatting>
  <conditionalFormatting sqref="F49:F54">
    <cfRule type="cellIs" priority="179" dxfId="0" operator="equal">
      <formula>300</formula>
    </cfRule>
  </conditionalFormatting>
  <conditionalFormatting sqref="F39:F44">
    <cfRule type="cellIs" priority="178" dxfId="0" operator="equal">
      <formula>300</formula>
    </cfRule>
  </conditionalFormatting>
  <conditionalFormatting sqref="F29:F34">
    <cfRule type="cellIs" priority="177" dxfId="0" operator="equal">
      <formula>300</formula>
    </cfRule>
  </conditionalFormatting>
  <conditionalFormatting sqref="B4:B25">
    <cfRule type="cellIs" priority="248" dxfId="0" operator="lessThan">
      <formula>2006</formula>
    </cfRule>
    <cfRule type="cellIs" priority="249" dxfId="0" operator="greaterThan">
      <formula>2007</formula>
    </cfRule>
  </conditionalFormatting>
  <conditionalFormatting sqref="B29:B34">
    <cfRule type="cellIs" priority="45" dxfId="0" operator="lessThan">
      <formula>2006</formula>
    </cfRule>
    <cfRule type="cellIs" priority="46" dxfId="0" operator="greaterThan">
      <formula>2007</formula>
    </cfRule>
  </conditionalFormatting>
  <conditionalFormatting sqref="B39:B44">
    <cfRule type="cellIs" priority="43" dxfId="0" operator="lessThan">
      <formula>2006</formula>
    </cfRule>
    <cfRule type="cellIs" priority="44" dxfId="0" operator="greaterThan">
      <formula>2007</formula>
    </cfRule>
  </conditionalFormatting>
  <conditionalFormatting sqref="B49:B54">
    <cfRule type="cellIs" priority="41" dxfId="0" operator="lessThan">
      <formula>2006</formula>
    </cfRule>
    <cfRule type="cellIs" priority="42" dxfId="0" operator="greaterThan">
      <formula>2007</formula>
    </cfRule>
  </conditionalFormatting>
  <conditionalFormatting sqref="B69:B74">
    <cfRule type="cellIs" priority="37" dxfId="0" operator="lessThan">
      <formula>2006</formula>
    </cfRule>
    <cfRule type="cellIs" priority="38" dxfId="0" operator="greaterThan">
      <formula>2007</formula>
    </cfRule>
  </conditionalFormatting>
  <conditionalFormatting sqref="B79:B84">
    <cfRule type="cellIs" priority="35" dxfId="0" operator="lessThan">
      <formula>2006</formula>
    </cfRule>
    <cfRule type="cellIs" priority="36" dxfId="0" operator="greaterThan">
      <formula>2007</formula>
    </cfRule>
  </conditionalFormatting>
  <conditionalFormatting sqref="B89:B94">
    <cfRule type="cellIs" priority="33" dxfId="0" operator="lessThan">
      <formula>2006</formula>
    </cfRule>
    <cfRule type="cellIs" priority="34" dxfId="0" operator="greaterThan">
      <formula>2007</formula>
    </cfRule>
  </conditionalFormatting>
  <conditionalFormatting sqref="B99:B104">
    <cfRule type="cellIs" priority="31" dxfId="0" operator="lessThan">
      <formula>2006</formula>
    </cfRule>
    <cfRule type="cellIs" priority="32" dxfId="0" operator="greaterThan">
      <formula>2007</formula>
    </cfRule>
  </conditionalFormatting>
  <conditionalFormatting sqref="B109:B114">
    <cfRule type="cellIs" priority="29" dxfId="0" operator="lessThan">
      <formula>2006</formula>
    </cfRule>
    <cfRule type="cellIs" priority="30" dxfId="0" operator="greaterThan">
      <formula>2007</formula>
    </cfRule>
  </conditionalFormatting>
  <conditionalFormatting sqref="B119:B124">
    <cfRule type="cellIs" priority="27" dxfId="0" operator="lessThan">
      <formula>2006</formula>
    </cfRule>
    <cfRule type="cellIs" priority="28" dxfId="0" operator="greaterThan">
      <formula>2007</formula>
    </cfRule>
  </conditionalFormatting>
  <conditionalFormatting sqref="B129:B134">
    <cfRule type="cellIs" priority="25" dxfId="0" operator="lessThan">
      <formula>2006</formula>
    </cfRule>
    <cfRule type="cellIs" priority="26" dxfId="0" operator="greaterThan">
      <formula>2007</formula>
    </cfRule>
  </conditionalFormatting>
  <conditionalFormatting sqref="B139:B144">
    <cfRule type="cellIs" priority="23" dxfId="0" operator="lessThan">
      <formula>2006</formula>
    </cfRule>
    <cfRule type="cellIs" priority="24" dxfId="0" operator="greaterThan">
      <formula>2007</formula>
    </cfRule>
  </conditionalFormatting>
  <conditionalFormatting sqref="B149:B154">
    <cfRule type="cellIs" priority="21" dxfId="0" operator="lessThan">
      <formula>2006</formula>
    </cfRule>
    <cfRule type="cellIs" priority="22" dxfId="0" operator="greaterThan">
      <formula>2007</formula>
    </cfRule>
  </conditionalFormatting>
  <conditionalFormatting sqref="B159:B164">
    <cfRule type="cellIs" priority="19" dxfId="0" operator="lessThan">
      <formula>2006</formula>
    </cfRule>
    <cfRule type="cellIs" priority="20" dxfId="0" operator="greaterThan">
      <formula>2007</formula>
    </cfRule>
  </conditionalFormatting>
  <conditionalFormatting sqref="B169:B174">
    <cfRule type="cellIs" priority="17" dxfId="0" operator="lessThan">
      <formula>2006</formula>
    </cfRule>
    <cfRule type="cellIs" priority="18" dxfId="0" operator="greaterThan">
      <formula>2007</formula>
    </cfRule>
  </conditionalFormatting>
  <conditionalFormatting sqref="B179:B184">
    <cfRule type="cellIs" priority="15" dxfId="0" operator="lessThan">
      <formula>2006</formula>
    </cfRule>
    <cfRule type="cellIs" priority="16" dxfId="0" operator="greaterThan">
      <formula>2007</formula>
    </cfRule>
  </conditionalFormatting>
  <conditionalFormatting sqref="B189:B194">
    <cfRule type="cellIs" priority="13" dxfId="0" operator="lessThan">
      <formula>2006</formula>
    </cfRule>
    <cfRule type="cellIs" priority="14" dxfId="0" operator="greaterThan">
      <formula>2007</formula>
    </cfRule>
  </conditionalFormatting>
  <conditionalFormatting sqref="B199:B204">
    <cfRule type="cellIs" priority="11" dxfId="0" operator="lessThan">
      <formula>2006</formula>
    </cfRule>
    <cfRule type="cellIs" priority="12" dxfId="0" operator="greaterThan">
      <formula>2007</formula>
    </cfRule>
  </conditionalFormatting>
  <conditionalFormatting sqref="B209:B214">
    <cfRule type="cellIs" priority="9" dxfId="0" operator="lessThan">
      <formula>2006</formula>
    </cfRule>
    <cfRule type="cellIs" priority="10" dxfId="0" operator="greaterThan">
      <formula>2007</formula>
    </cfRule>
  </conditionalFormatting>
  <conditionalFormatting sqref="B219:B224">
    <cfRule type="cellIs" priority="7" dxfId="0" operator="lessThan">
      <formula>2006</formula>
    </cfRule>
    <cfRule type="cellIs" priority="8" dxfId="0" operator="greaterThan">
      <formula>2007</formula>
    </cfRule>
  </conditionalFormatting>
  <conditionalFormatting sqref="B229:B234">
    <cfRule type="cellIs" priority="5" dxfId="0" operator="lessThan">
      <formula>2006</formula>
    </cfRule>
    <cfRule type="cellIs" priority="6" dxfId="0" operator="greaterThan">
      <formula>2007</formula>
    </cfRule>
  </conditionalFormatting>
  <conditionalFormatting sqref="B239:B244">
    <cfRule type="cellIs" priority="3" dxfId="0" operator="lessThan">
      <formula>2006</formula>
    </cfRule>
    <cfRule type="cellIs" priority="4" dxfId="0" operator="greaterThan">
      <formula>2007</formula>
    </cfRule>
  </conditionalFormatting>
  <conditionalFormatting sqref="B59:B64">
    <cfRule type="cellIs" priority="1" dxfId="0" operator="lessThan">
      <formula>2006</formula>
    </cfRule>
    <cfRule type="cellIs" priority="2" dxfId="0" operator="greaterThan">
      <formula>2007</formula>
    </cfRule>
  </conditionalFormatting>
  <printOptions/>
  <pageMargins left="0.7" right="0.7" top="0.75" bottom="0.75" header="0.3" footer="0.3"/>
  <pageSetup horizontalDpi="300" verticalDpi="300" orientation="portrait" paperSize="9" scale="61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S161"/>
  <sheetViews>
    <sheetView view="pageBreakPreview" zoomScaleSheetLayoutView="100" zoomScalePageLayoutView="0" workbookViewId="0" topLeftCell="A1">
      <selection activeCell="R7" sqref="R7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4.421875" style="0" bestFit="1" customWidth="1"/>
    <col min="5" max="5" width="3.57421875" style="0" bestFit="1" customWidth="1"/>
    <col min="6" max="6" width="4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6.140625" style="0" bestFit="1" customWidth="1"/>
    <col min="11" max="11" width="3.57421875" style="0" customWidth="1"/>
    <col min="12" max="12" width="7.140625" style="0" customWidth="1"/>
    <col min="13" max="13" width="9.140625" style="0" hidden="1" customWidth="1"/>
    <col min="14" max="14" width="37.28125" style="0" customWidth="1"/>
  </cols>
  <sheetData>
    <row r="1" spans="1:14" ht="15.75">
      <c r="A1" s="138" t="s">
        <v>179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5.75" thickBot="1">
      <c r="A2" s="74" t="s">
        <v>175</v>
      </c>
      <c r="B2" s="74" t="s">
        <v>0</v>
      </c>
      <c r="C2" s="74" t="s">
        <v>172</v>
      </c>
      <c r="D2" s="74" t="s">
        <v>2</v>
      </c>
      <c r="E2" s="74" t="s">
        <v>170</v>
      </c>
      <c r="F2" s="74" t="s">
        <v>173</v>
      </c>
      <c r="G2" s="74" t="s">
        <v>170</v>
      </c>
      <c r="H2" s="74" t="s">
        <v>174</v>
      </c>
      <c r="I2" s="74" t="s">
        <v>170</v>
      </c>
      <c r="J2" s="74" t="s">
        <v>168</v>
      </c>
      <c r="K2" s="74" t="s">
        <v>170</v>
      </c>
      <c r="L2" s="74" t="s">
        <v>171</v>
      </c>
      <c r="M2" s="74"/>
      <c r="N2" s="74" t="s">
        <v>5</v>
      </c>
    </row>
    <row r="3" spans="1:14" ht="15">
      <c r="A3" s="75" t="s">
        <v>14</v>
      </c>
      <c r="B3" s="76" t="str">
        <f>'Be'!A91</f>
        <v>Kiss Kata Ramóna</v>
      </c>
      <c r="C3" s="77">
        <f>'Be'!B91</f>
        <v>2006</v>
      </c>
      <c r="D3" s="78">
        <f>'Be'!C91</f>
        <v>8.7</v>
      </c>
      <c r="E3" s="79">
        <f>'Be'!D91</f>
        <v>200</v>
      </c>
      <c r="F3" s="78">
        <f>'Be'!E91</f>
        <v>4.82</v>
      </c>
      <c r="G3" s="79">
        <f>'Be'!F91</f>
        <v>182</v>
      </c>
      <c r="H3" s="78">
        <f>'Be'!G91</f>
        <v>37.01</v>
      </c>
      <c r="I3" s="79">
        <f>'Be'!H91</f>
        <v>127</v>
      </c>
      <c r="J3" s="80">
        <f>'Be'!I91</f>
        <v>0.001241898148148148</v>
      </c>
      <c r="K3" s="79">
        <f>'Be'!J91</f>
        <v>219</v>
      </c>
      <c r="L3" s="81">
        <f>'Be'!K91</f>
        <v>728</v>
      </c>
      <c r="M3" s="82"/>
      <c r="N3" s="111" t="str">
        <f>'Be'!A87</f>
        <v>Várdomb-Alsónána</v>
      </c>
    </row>
    <row r="4" spans="1:14" ht="15">
      <c r="A4" s="83" t="s">
        <v>15</v>
      </c>
      <c r="B4" s="84" t="str">
        <f>'Be'!A59</f>
        <v>Nyers Ramóna</v>
      </c>
      <c r="C4" s="85">
        <f>'Be'!B59</f>
        <v>2006</v>
      </c>
      <c r="D4" s="86">
        <f>'Be'!C59</f>
        <v>8.9</v>
      </c>
      <c r="E4" s="87">
        <f>'Be'!D59</f>
        <v>191</v>
      </c>
      <c r="F4" s="86">
        <f>'Be'!E59</f>
        <v>4.48</v>
      </c>
      <c r="G4" s="87">
        <f>'Be'!F59</f>
        <v>158</v>
      </c>
      <c r="H4" s="86">
        <f>'Be'!G59</f>
        <v>46.26</v>
      </c>
      <c r="I4" s="87">
        <f>'Be'!H59</f>
        <v>169</v>
      </c>
      <c r="J4" s="88">
        <f>'Be'!I59</f>
        <v>0.0012870370370370373</v>
      </c>
      <c r="K4" s="87">
        <f>'Be'!J59</f>
        <v>203</v>
      </c>
      <c r="L4" s="89">
        <f>'Be'!K59</f>
        <v>721</v>
      </c>
      <c r="M4" s="90"/>
      <c r="N4" s="91" t="str">
        <f>'Be'!A57</f>
        <v>Dombóvár, Szt. Orsolya</v>
      </c>
    </row>
    <row r="5" spans="1:14" ht="15">
      <c r="A5" s="92" t="s">
        <v>16</v>
      </c>
      <c r="B5" s="84" t="str">
        <f>'Be'!A62</f>
        <v>Nyisztor Luca Lia</v>
      </c>
      <c r="C5" s="85">
        <f>'Be'!B62</f>
        <v>2006</v>
      </c>
      <c r="D5" s="86">
        <f>'Be'!C62</f>
        <v>8.9</v>
      </c>
      <c r="E5" s="87">
        <f>'Be'!D62</f>
        <v>191</v>
      </c>
      <c r="F5" s="86">
        <f>'Be'!E62</f>
        <v>4.11</v>
      </c>
      <c r="G5" s="87">
        <f>'Be'!F62</f>
        <v>133</v>
      </c>
      <c r="H5" s="86">
        <f>'Be'!G62</f>
        <v>31.54</v>
      </c>
      <c r="I5" s="87">
        <f>'Be'!H62</f>
        <v>103</v>
      </c>
      <c r="J5" s="88">
        <f>'Be'!I62</f>
        <v>0.0012199074074074074</v>
      </c>
      <c r="K5" s="87">
        <f>'Be'!J62</f>
        <v>227</v>
      </c>
      <c r="L5" s="89">
        <f>'Be'!K62</f>
        <v>654</v>
      </c>
      <c r="M5" s="90"/>
      <c r="N5" s="91" t="str">
        <f>'Be'!A57</f>
        <v>Dombóvár, Szt. Orsolya</v>
      </c>
    </row>
    <row r="6" spans="1:19" ht="15">
      <c r="A6" s="83" t="s">
        <v>17</v>
      </c>
      <c r="B6" s="84" t="str">
        <f>'Be'!A70</f>
        <v>Badacsonyi Edina</v>
      </c>
      <c r="C6" s="85">
        <f>'Be'!B70</f>
        <v>2006</v>
      </c>
      <c r="D6" s="86">
        <f>'Be'!C70</f>
        <v>8.9</v>
      </c>
      <c r="E6" s="87">
        <f>'Be'!D70</f>
        <v>191</v>
      </c>
      <c r="F6" s="86">
        <f>'Be'!E70</f>
        <v>4.08</v>
      </c>
      <c r="G6" s="87">
        <f>'Be'!F70</f>
        <v>131</v>
      </c>
      <c r="H6" s="86">
        <f>'Be'!G70</f>
        <v>53.5</v>
      </c>
      <c r="I6" s="87">
        <f>'Be'!H70</f>
        <v>204</v>
      </c>
      <c r="J6" s="88">
        <f>'Be'!I70</f>
        <v>0.001542824074074074</v>
      </c>
      <c r="K6" s="87">
        <f>'Be'!J70</f>
        <v>124</v>
      </c>
      <c r="L6" s="89">
        <f>'Be'!K70</f>
        <v>650</v>
      </c>
      <c r="M6" s="90"/>
      <c r="N6" s="91" t="str">
        <f>'Be'!A67</f>
        <v>Szekszárd, Baka</v>
      </c>
      <c r="S6" s="38"/>
    </row>
    <row r="7" spans="1:19" ht="15">
      <c r="A7" s="92" t="s">
        <v>18</v>
      </c>
      <c r="B7" s="84" t="str">
        <f>'Be'!A60</f>
        <v>Zemán Zóra Zoé</v>
      </c>
      <c r="C7" s="85">
        <f>'Be'!B60</f>
        <v>2006</v>
      </c>
      <c r="D7" s="86">
        <f>'Be'!C60</f>
        <v>9.2</v>
      </c>
      <c r="E7" s="87">
        <f>'Be'!D60</f>
        <v>176</v>
      </c>
      <c r="F7" s="86">
        <f>'Be'!E60</f>
        <v>4.11</v>
      </c>
      <c r="G7" s="87">
        <f>'Be'!F60</f>
        <v>133</v>
      </c>
      <c r="H7" s="86">
        <f>'Be'!G60</f>
        <v>28.8</v>
      </c>
      <c r="I7" s="87">
        <f>'Be'!H60</f>
        <v>92</v>
      </c>
      <c r="J7" s="88">
        <f>'Be'!I60</f>
        <v>0.001199074074074074</v>
      </c>
      <c r="K7" s="87">
        <f>'Be'!J60</f>
        <v>235</v>
      </c>
      <c r="L7" s="89">
        <f>'Be'!K60</f>
        <v>636</v>
      </c>
      <c r="M7" s="90"/>
      <c r="N7" s="91" t="str">
        <f>'Be'!A57</f>
        <v>Dombóvár, Szt. Orsolya</v>
      </c>
      <c r="S7" s="38"/>
    </row>
    <row r="8" spans="1:14" ht="15">
      <c r="A8" s="83" t="s">
        <v>19</v>
      </c>
      <c r="B8" s="84" t="str">
        <f>'Be'!A63</f>
        <v>Szőke Hédi</v>
      </c>
      <c r="C8" s="85">
        <f>'Be'!B63</f>
        <v>2007</v>
      </c>
      <c r="D8" s="86">
        <f>'Be'!C63</f>
        <v>9</v>
      </c>
      <c r="E8" s="87">
        <f>'Be'!D63</f>
        <v>186</v>
      </c>
      <c r="F8" s="86">
        <f>'Be'!E63</f>
        <v>4.6</v>
      </c>
      <c r="G8" s="87">
        <f>'Be'!F63</f>
        <v>166</v>
      </c>
      <c r="H8" s="86">
        <f>'Be'!G63</f>
        <v>34.94</v>
      </c>
      <c r="I8" s="87">
        <f>'Be'!H63</f>
        <v>118</v>
      </c>
      <c r="J8" s="88">
        <f>'Be'!I63</f>
        <v>0.0014293981481481482</v>
      </c>
      <c r="K8" s="87">
        <f>'Be'!J63</f>
        <v>157</v>
      </c>
      <c r="L8" s="89">
        <f>'Be'!K63</f>
        <v>627</v>
      </c>
      <c r="M8" s="90"/>
      <c r="N8" s="91" t="str">
        <f>'Be'!A57</f>
        <v>Dombóvár, Szt. Orsolya</v>
      </c>
    </row>
    <row r="9" spans="1:14" ht="15">
      <c r="A9" s="92" t="s">
        <v>20</v>
      </c>
      <c r="B9" s="84" t="str">
        <f>'Be'!A61</f>
        <v>Szalay Zóra</v>
      </c>
      <c r="C9" s="85">
        <f>'Be'!B61</f>
        <v>2006</v>
      </c>
      <c r="D9" s="86">
        <f>'Be'!C61</f>
        <v>9.4</v>
      </c>
      <c r="E9" s="87">
        <f>'Be'!D61</f>
        <v>166</v>
      </c>
      <c r="F9" s="86">
        <f>'Be'!E61</f>
        <v>4.17</v>
      </c>
      <c r="G9" s="87">
        <f>'Be'!F61</f>
        <v>137</v>
      </c>
      <c r="H9" s="86">
        <f>'Be'!G61</f>
        <v>28.92</v>
      </c>
      <c r="I9" s="87">
        <f>'Be'!H61</f>
        <v>93</v>
      </c>
      <c r="J9" s="88">
        <f>'Be'!I61</f>
        <v>0.0012465277777777776</v>
      </c>
      <c r="K9" s="87">
        <f>'Be'!J61</f>
        <v>217</v>
      </c>
      <c r="L9" s="89">
        <f>'Be'!K61</f>
        <v>613</v>
      </c>
      <c r="M9" s="90"/>
      <c r="N9" s="91" t="str">
        <f>'Be'!A57</f>
        <v>Dombóvár, Szt. Orsolya</v>
      </c>
    </row>
    <row r="10" spans="1:14" ht="15">
      <c r="A10" s="83" t="s">
        <v>21</v>
      </c>
      <c r="B10" s="84" t="str">
        <f>'Be'!A80</f>
        <v>Lambert Viola</v>
      </c>
      <c r="C10" s="85">
        <f>'Be'!B80</f>
        <v>2006</v>
      </c>
      <c r="D10" s="86">
        <f>'Be'!C80</f>
        <v>9.2</v>
      </c>
      <c r="E10" s="87">
        <f>'Be'!D80</f>
        <v>176</v>
      </c>
      <c r="F10" s="86">
        <f>'Be'!E80</f>
        <v>4.01</v>
      </c>
      <c r="G10" s="87">
        <f>'Be'!F80</f>
        <v>127</v>
      </c>
      <c r="H10" s="86">
        <f>'Be'!G80</f>
        <v>41.74</v>
      </c>
      <c r="I10" s="87">
        <f>'Be'!H80</f>
        <v>147</v>
      </c>
      <c r="J10" s="88">
        <f>'Be'!I80</f>
        <v>0.0014583333333333334</v>
      </c>
      <c r="K10" s="87">
        <f>'Be'!J80</f>
        <v>148</v>
      </c>
      <c r="L10" s="89">
        <f>'Be'!K80</f>
        <v>598</v>
      </c>
      <c r="M10" s="90"/>
      <c r="N10" s="91" t="str">
        <f>'Be'!A77</f>
        <v>Szekszárd, Dienes</v>
      </c>
    </row>
    <row r="11" spans="1:14" ht="15">
      <c r="A11" s="92" t="s">
        <v>22</v>
      </c>
      <c r="B11" s="84" t="str">
        <f>'Be'!A44</f>
        <v>Várszegi Míra</v>
      </c>
      <c r="C11" s="85">
        <f>'Be'!B44</f>
        <v>2006</v>
      </c>
      <c r="D11" s="86">
        <f>'Be'!C44</f>
        <v>9.1</v>
      </c>
      <c r="E11" s="87">
        <f>'Be'!D44</f>
        <v>181</v>
      </c>
      <c r="F11" s="86">
        <f>'Be'!E44</f>
        <v>4.2</v>
      </c>
      <c r="G11" s="87">
        <f>'Be'!F44</f>
        <v>139</v>
      </c>
      <c r="H11" s="86">
        <f>'Be'!G44</f>
        <v>32.43</v>
      </c>
      <c r="I11" s="87">
        <f>'Be'!H44</f>
        <v>107</v>
      </c>
      <c r="J11" s="88">
        <f>'Be'!I44</f>
        <v>0.001420138888888889</v>
      </c>
      <c r="K11" s="87">
        <f>'Be'!J44</f>
        <v>160</v>
      </c>
      <c r="L11" s="89">
        <f>'Be'!K44</f>
        <v>587</v>
      </c>
      <c r="M11" s="90"/>
      <c r="N11" s="91" t="str">
        <f>'Be'!A37</f>
        <v>Bonyhád, BÁI</v>
      </c>
    </row>
    <row r="12" spans="1:14" ht="15">
      <c r="A12" s="83" t="s">
        <v>23</v>
      </c>
      <c r="B12" s="84" t="str">
        <f>'Be'!A64</f>
        <v>Péter Dalma</v>
      </c>
      <c r="C12" s="85">
        <f>'Be'!B64</f>
        <v>2006</v>
      </c>
      <c r="D12" s="86">
        <f>'Be'!C64</f>
        <v>9.2</v>
      </c>
      <c r="E12" s="87">
        <f>'Be'!D64</f>
        <v>176</v>
      </c>
      <c r="F12" s="86">
        <f>'Be'!E64</f>
        <v>4.35</v>
      </c>
      <c r="G12" s="87">
        <f>'Be'!F64</f>
        <v>149</v>
      </c>
      <c r="H12" s="86">
        <f>'Be'!G64</f>
        <v>34.52</v>
      </c>
      <c r="I12" s="87">
        <f>'Be'!H64</f>
        <v>116</v>
      </c>
      <c r="J12" s="88">
        <f>'Be'!I64</f>
        <v>0.0014733796296296294</v>
      </c>
      <c r="K12" s="87">
        <f>'Be'!J64</f>
        <v>144</v>
      </c>
      <c r="L12" s="89">
        <f>'Be'!K64</f>
        <v>585</v>
      </c>
      <c r="M12" s="90"/>
      <c r="N12" s="91" t="str">
        <f>'Be'!A57</f>
        <v>Dombóvár, Szt. Orsolya</v>
      </c>
    </row>
    <row r="13" spans="1:14" ht="15">
      <c r="A13" s="92" t="s">
        <v>24</v>
      </c>
      <c r="B13" s="84" t="str">
        <f>'Be'!A72</f>
        <v>Daradics Emma</v>
      </c>
      <c r="C13" s="85">
        <f>'Be'!B72</f>
        <v>2006</v>
      </c>
      <c r="D13" s="86">
        <f>'Be'!C72</f>
        <v>9.6</v>
      </c>
      <c r="E13" s="87">
        <f>'Be'!D72</f>
        <v>157</v>
      </c>
      <c r="F13" s="86">
        <f>'Be'!E72</f>
        <v>3.8</v>
      </c>
      <c r="G13" s="87">
        <f>'Be'!F72</f>
        <v>113</v>
      </c>
      <c r="H13" s="86">
        <f>'Be'!G72</f>
        <v>46.4</v>
      </c>
      <c r="I13" s="87">
        <f>'Be'!H72</f>
        <v>169</v>
      </c>
      <c r="J13" s="88">
        <f>'Be'!I72</f>
        <v>0.0014837962962962964</v>
      </c>
      <c r="K13" s="87">
        <f>'Be'!J72</f>
        <v>141</v>
      </c>
      <c r="L13" s="89">
        <f>'Be'!K72</f>
        <v>580</v>
      </c>
      <c r="M13" s="90"/>
      <c r="N13" s="91" t="str">
        <f>'Be'!A67</f>
        <v>Szekszárd, Baka</v>
      </c>
    </row>
    <row r="14" spans="1:14" ht="15">
      <c r="A14" s="83" t="s">
        <v>25</v>
      </c>
      <c r="B14" s="84" t="str">
        <f>'Be'!A84</f>
        <v>Töttős Eszter </v>
      </c>
      <c r="C14" s="85">
        <f>'Be'!B84</f>
        <v>2007</v>
      </c>
      <c r="D14" s="86">
        <f>'Be'!C84</f>
        <v>8.7</v>
      </c>
      <c r="E14" s="87">
        <f>'Be'!D84</f>
        <v>200</v>
      </c>
      <c r="F14" s="86">
        <f>'Be'!E84</f>
        <v>4.32</v>
      </c>
      <c r="G14" s="87">
        <f>'Be'!F84</f>
        <v>147</v>
      </c>
      <c r="H14" s="86">
        <f>'Be'!G84</f>
        <v>33.81</v>
      </c>
      <c r="I14" s="87">
        <f>'Be'!H84</f>
        <v>113</v>
      </c>
      <c r="J14" s="88">
        <f>'Be'!I84</f>
        <v>0.0015775462962962963</v>
      </c>
      <c r="K14" s="87">
        <f>'Be'!J84</f>
        <v>114</v>
      </c>
      <c r="L14" s="89">
        <f>'Be'!K84</f>
        <v>574</v>
      </c>
      <c r="M14" s="90"/>
      <c r="N14" s="91" t="str">
        <f>'Be'!A77</f>
        <v>Szekszárd, Dienes</v>
      </c>
    </row>
    <row r="15" spans="1:14" ht="15">
      <c r="A15" s="92" t="s">
        <v>26</v>
      </c>
      <c r="B15" s="84" t="str">
        <f>'Be'!A39</f>
        <v>Simon Boglárka</v>
      </c>
      <c r="C15" s="85">
        <f>'Be'!B39</f>
        <v>2006</v>
      </c>
      <c r="D15" s="86">
        <f>'Be'!C39</f>
        <v>9.2</v>
      </c>
      <c r="E15" s="87">
        <f>'Be'!D39</f>
        <v>176</v>
      </c>
      <c r="F15" s="86">
        <f>'Be'!E39</f>
        <v>3.92</v>
      </c>
      <c r="G15" s="87">
        <f>'Be'!F39</f>
        <v>121</v>
      </c>
      <c r="H15" s="86">
        <f>'Be'!G39</f>
        <v>35.43</v>
      </c>
      <c r="I15" s="87">
        <f>'Be'!H39</f>
        <v>120</v>
      </c>
      <c r="J15" s="88">
        <f>'Be'!I39</f>
        <v>0.0014351851851851854</v>
      </c>
      <c r="K15" s="87">
        <f>'Be'!J39</f>
        <v>155</v>
      </c>
      <c r="L15" s="89">
        <f>'Be'!K39</f>
        <v>572</v>
      </c>
      <c r="M15" s="90"/>
      <c r="N15" s="91" t="str">
        <f>'Be'!A37</f>
        <v>Bonyhád, BÁI</v>
      </c>
    </row>
    <row r="16" spans="1:14" ht="15">
      <c r="A16" s="83" t="s">
        <v>27</v>
      </c>
      <c r="B16" s="84" t="str">
        <f>'Be'!A83</f>
        <v>Csizmadia Hanna</v>
      </c>
      <c r="C16" s="85">
        <f>'Be'!B83</f>
        <v>2006</v>
      </c>
      <c r="D16" s="86">
        <f>'Be'!C83</f>
        <v>9.7</v>
      </c>
      <c r="E16" s="87">
        <f>'Be'!D83</f>
        <v>152</v>
      </c>
      <c r="F16" s="86">
        <f>'Be'!E83</f>
        <v>3.85</v>
      </c>
      <c r="G16" s="87">
        <f>'Be'!F83</f>
        <v>116</v>
      </c>
      <c r="H16" s="86">
        <f>'Be'!G83</f>
        <v>44.14</v>
      </c>
      <c r="I16" s="87">
        <f>'Be'!H83</f>
        <v>158</v>
      </c>
      <c r="J16" s="88">
        <f>'Be'!I83</f>
        <v>0.0014918981481481482</v>
      </c>
      <c r="K16" s="87">
        <f>'Be'!J83</f>
        <v>138</v>
      </c>
      <c r="L16" s="89">
        <f>'Be'!K83</f>
        <v>564</v>
      </c>
      <c r="M16" s="90"/>
      <c r="N16" s="91" t="str">
        <f>'Be'!A77</f>
        <v>Szekszárd, Dienes</v>
      </c>
    </row>
    <row r="17" spans="1:14" ht="15">
      <c r="A17" s="92" t="s">
        <v>28</v>
      </c>
      <c r="B17" s="84" t="str">
        <f>'Be'!A40</f>
        <v>Csibi Patrícia</v>
      </c>
      <c r="C17" s="85">
        <f>'Be'!B40</f>
        <v>2007</v>
      </c>
      <c r="D17" s="86">
        <f>'Be'!C40</f>
        <v>9.5</v>
      </c>
      <c r="E17" s="87">
        <f>'Be'!D40</f>
        <v>161</v>
      </c>
      <c r="F17" s="86">
        <f>'Be'!E40</f>
        <v>4</v>
      </c>
      <c r="G17" s="87">
        <f>'Be'!F40</f>
        <v>126</v>
      </c>
      <c r="H17" s="86">
        <f>'Be'!G40</f>
        <v>33.47</v>
      </c>
      <c r="I17" s="87">
        <f>'Be'!H40</f>
        <v>112</v>
      </c>
      <c r="J17" s="88">
        <f>'Be'!I40</f>
        <v>0.0014803240740740742</v>
      </c>
      <c r="K17" s="87">
        <f>'Be'!J40</f>
        <v>142</v>
      </c>
      <c r="L17" s="89">
        <f>'Be'!K40</f>
        <v>541</v>
      </c>
      <c r="M17" s="90"/>
      <c r="N17" s="91" t="str">
        <f>'Be'!A37</f>
        <v>Bonyhád, BÁI</v>
      </c>
    </row>
    <row r="18" spans="1:14" ht="15">
      <c r="A18" s="83" t="s">
        <v>29</v>
      </c>
      <c r="B18" s="84" t="str">
        <f>'Be'!A71</f>
        <v>Bencze Petra</v>
      </c>
      <c r="C18" s="85">
        <f>'Be'!B71</f>
        <v>2006</v>
      </c>
      <c r="D18" s="86">
        <f>'Be'!C71</f>
        <v>9.1</v>
      </c>
      <c r="E18" s="87">
        <f>'Be'!D71</f>
        <v>181</v>
      </c>
      <c r="F18" s="86">
        <f>'Be'!E71</f>
        <v>3.98</v>
      </c>
      <c r="G18" s="87">
        <f>'Be'!F71</f>
        <v>125</v>
      </c>
      <c r="H18" s="86">
        <f>'Be'!G71</f>
        <v>25.56</v>
      </c>
      <c r="I18" s="87">
        <f>'Be'!H71</f>
        <v>79</v>
      </c>
      <c r="J18" s="88">
        <f>'Be'!I71</f>
        <v>0.0014872685185185186</v>
      </c>
      <c r="K18" s="87">
        <f>'Be'!J71</f>
        <v>140</v>
      </c>
      <c r="L18" s="89">
        <f>'Be'!K71</f>
        <v>525</v>
      </c>
      <c r="M18" s="90"/>
      <c r="N18" s="91" t="str">
        <f>'Be'!A67</f>
        <v>Szekszárd, Baka</v>
      </c>
    </row>
    <row r="19" spans="1:14" ht="15">
      <c r="A19" s="92" t="s">
        <v>30</v>
      </c>
      <c r="B19" s="84" t="str">
        <f>'Be'!A69</f>
        <v>Pataki Nikolett</v>
      </c>
      <c r="C19" s="85">
        <f>'Be'!B69</f>
        <v>2007</v>
      </c>
      <c r="D19" s="86">
        <f>'Be'!C69</f>
        <v>9.6</v>
      </c>
      <c r="E19" s="87">
        <f>'Be'!D69</f>
        <v>157</v>
      </c>
      <c r="F19" s="86">
        <f>'Be'!E69</f>
        <v>3.58</v>
      </c>
      <c r="G19" s="87">
        <f>'Be'!F69</f>
        <v>99</v>
      </c>
      <c r="H19" s="86">
        <f>'Be'!G69</f>
        <v>33.38</v>
      </c>
      <c r="I19" s="87">
        <f>'Be'!H69</f>
        <v>111</v>
      </c>
      <c r="J19" s="88">
        <f>'Be'!I69</f>
        <v>0.0014351851851851854</v>
      </c>
      <c r="K19" s="87">
        <f>'Be'!J69</f>
        <v>155</v>
      </c>
      <c r="L19" s="89">
        <f>'Be'!K69</f>
        <v>522</v>
      </c>
      <c r="M19" s="90"/>
      <c r="N19" s="91" t="str">
        <f>'Be'!A67</f>
        <v>Szekszárd, Baka</v>
      </c>
    </row>
    <row r="20" spans="1:14" ht="15">
      <c r="A20" s="83" t="s">
        <v>31</v>
      </c>
      <c r="B20" s="84" t="str">
        <f>'Be'!A74</f>
        <v>Gányi Csenge</v>
      </c>
      <c r="C20" s="85">
        <f>'Be'!B74</f>
        <v>2006</v>
      </c>
      <c r="D20" s="86">
        <f>'Be'!C74</f>
        <v>9</v>
      </c>
      <c r="E20" s="87">
        <f>'Be'!D74</f>
        <v>186</v>
      </c>
      <c r="F20" s="86">
        <f>'Be'!E74</f>
        <v>3.51</v>
      </c>
      <c r="G20" s="87">
        <f>'Be'!F74</f>
        <v>95</v>
      </c>
      <c r="H20" s="86">
        <f>'Be'!G74</f>
        <v>31.9</v>
      </c>
      <c r="I20" s="87">
        <f>'Be'!H74</f>
        <v>105</v>
      </c>
      <c r="J20" s="88">
        <f>'Be'!I74</f>
        <v>0.0015104166666666666</v>
      </c>
      <c r="K20" s="87">
        <f>'Be'!J74</f>
        <v>133</v>
      </c>
      <c r="L20" s="89">
        <f>'Be'!K74</f>
        <v>519</v>
      </c>
      <c r="M20" s="90"/>
      <c r="N20" s="91" t="str">
        <f>'Be'!A67</f>
        <v>Szekszárd, Baka</v>
      </c>
    </row>
    <row r="21" spans="1:14" ht="15">
      <c r="A21" s="92" t="s">
        <v>32</v>
      </c>
      <c r="B21" s="84" t="str">
        <f>'Be'!A82</f>
        <v>Doszpod Anna</v>
      </c>
      <c r="C21" s="85">
        <f>'Be'!B82</f>
        <v>2006</v>
      </c>
      <c r="D21" s="86">
        <f>'Be'!C82</f>
        <v>10.1</v>
      </c>
      <c r="E21" s="87">
        <f>'Be'!D82</f>
        <v>134</v>
      </c>
      <c r="F21" s="86">
        <f>'Be'!E82</f>
        <v>3.45</v>
      </c>
      <c r="G21" s="87">
        <f>'Be'!F82</f>
        <v>92</v>
      </c>
      <c r="H21" s="86">
        <f>'Be'!G82</f>
        <v>34.26</v>
      </c>
      <c r="I21" s="87">
        <f>'Be'!H82</f>
        <v>115</v>
      </c>
      <c r="J21" s="88">
        <f>'Be'!I82</f>
        <v>0.0013622685185185185</v>
      </c>
      <c r="K21" s="87">
        <f>'Be'!J82</f>
        <v>178</v>
      </c>
      <c r="L21" s="89">
        <f>'Be'!K82</f>
        <v>519</v>
      </c>
      <c r="M21" s="90"/>
      <c r="N21" s="91" t="str">
        <f>'Be'!A77</f>
        <v>Szekszárd, Dienes</v>
      </c>
    </row>
    <row r="22" spans="1:14" ht="15">
      <c r="A22" s="83" t="s">
        <v>33</v>
      </c>
      <c r="B22" s="84" t="str">
        <f>'Be'!A101</f>
        <v>Kiss Kata</v>
      </c>
      <c r="C22" s="85">
        <f>'Be'!B101</f>
        <v>2006</v>
      </c>
      <c r="D22" s="86">
        <f>'Be'!C101</f>
        <v>9.6</v>
      </c>
      <c r="E22" s="87">
        <f>'Be'!D101</f>
        <v>157</v>
      </c>
      <c r="F22" s="86">
        <f>'Be'!E101</f>
        <v>3.72</v>
      </c>
      <c r="G22" s="87">
        <f>'Be'!F101</f>
        <v>108</v>
      </c>
      <c r="H22" s="86">
        <f>'Be'!G101</f>
        <v>35.95</v>
      </c>
      <c r="I22" s="87">
        <f>'Be'!H101</f>
        <v>122</v>
      </c>
      <c r="J22" s="88">
        <f>'Be'!I101</f>
        <v>0.0015300925925925924</v>
      </c>
      <c r="K22" s="87">
        <f>'Be'!J101</f>
        <v>127</v>
      </c>
      <c r="L22" s="89">
        <f>'Be'!K101</f>
        <v>514</v>
      </c>
      <c r="M22" s="90"/>
      <c r="N22" s="91" t="str">
        <f>'Be'!A97</f>
        <v>Zomba</v>
      </c>
    </row>
    <row r="23" spans="1:14" ht="15">
      <c r="A23" s="92" t="s">
        <v>34</v>
      </c>
      <c r="B23" s="84" t="str">
        <f>'Be'!A113</f>
        <v>Kőszegi-Kövér Anna</v>
      </c>
      <c r="C23" s="85">
        <f>'Be'!B113</f>
        <v>2007</v>
      </c>
      <c r="D23" s="86">
        <f>'Be'!C113</f>
        <v>9.4</v>
      </c>
      <c r="E23" s="87">
        <f>'Be'!D113</f>
        <v>166</v>
      </c>
      <c r="F23" s="86">
        <f>'Be'!E113</f>
        <v>3.93</v>
      </c>
      <c r="G23" s="87">
        <f>'Be'!F113</f>
        <v>122</v>
      </c>
      <c r="H23" s="86">
        <f>'Be'!G113</f>
        <v>24.28</v>
      </c>
      <c r="I23" s="87">
        <f>'Be'!H113</f>
        <v>74</v>
      </c>
      <c r="J23" s="88">
        <f>'Be'!I113</f>
        <v>0.0014675925925925926</v>
      </c>
      <c r="K23" s="87">
        <f>'Be'!J113</f>
        <v>145</v>
      </c>
      <c r="L23" s="89">
        <f>'Be'!K113</f>
        <v>507</v>
      </c>
      <c r="M23" s="90"/>
      <c r="N23" s="91" t="str">
        <f>'Be'!A107</f>
        <v>Dunaföldvár</v>
      </c>
    </row>
    <row r="24" spans="1:14" ht="15">
      <c r="A24" s="83" t="s">
        <v>35</v>
      </c>
      <c r="B24" s="84" t="str">
        <f>'Be'!A100</f>
        <v>Kiss Riana Zoé</v>
      </c>
      <c r="C24" s="85">
        <f>'Be'!B100</f>
        <v>2006</v>
      </c>
      <c r="D24" s="86">
        <f>'Be'!C100</f>
        <v>9.7</v>
      </c>
      <c r="E24" s="87">
        <f>'Be'!D100</f>
        <v>152</v>
      </c>
      <c r="F24" s="86">
        <f>'Be'!E100</f>
        <v>3.72</v>
      </c>
      <c r="G24" s="87">
        <f>'Be'!F100</f>
        <v>108</v>
      </c>
      <c r="H24" s="86">
        <f>'Be'!G100</f>
        <v>32.52</v>
      </c>
      <c r="I24" s="87">
        <f>'Be'!H100</f>
        <v>107</v>
      </c>
      <c r="J24" s="88">
        <f>'Be'!I100</f>
        <v>0.0015069444444444444</v>
      </c>
      <c r="K24" s="87">
        <f>'Be'!J100</f>
        <v>134</v>
      </c>
      <c r="L24" s="89">
        <f>'Be'!K100</f>
        <v>501</v>
      </c>
      <c r="M24" s="90"/>
      <c r="N24" s="91" t="str">
        <f>'Be'!A97</f>
        <v>Zomba</v>
      </c>
    </row>
    <row r="25" spans="1:14" ht="15">
      <c r="A25" s="92" t="s">
        <v>36</v>
      </c>
      <c r="B25" s="84" t="str">
        <f>'Be'!A73</f>
        <v>Dobrovolni Emma</v>
      </c>
      <c r="C25" s="85">
        <f>'Be'!B73</f>
        <v>2007</v>
      </c>
      <c r="D25" s="86">
        <f>'Be'!C73</f>
        <v>9.8</v>
      </c>
      <c r="E25" s="87">
        <f>'Be'!D73</f>
        <v>147</v>
      </c>
      <c r="F25" s="86">
        <f>'Be'!E73</f>
        <v>3.67</v>
      </c>
      <c r="G25" s="87">
        <f>'Be'!F73</f>
        <v>105</v>
      </c>
      <c r="H25" s="86">
        <f>'Be'!G73</f>
        <v>26.13</v>
      </c>
      <c r="I25" s="87">
        <f>'Be'!H73</f>
        <v>82</v>
      </c>
      <c r="J25" s="88">
        <f>'Be'!I73</f>
        <v>0.0014039351851851851</v>
      </c>
      <c r="K25" s="87">
        <f>'Be'!J73</f>
        <v>165</v>
      </c>
      <c r="L25" s="89">
        <f>'Be'!K73</f>
        <v>499</v>
      </c>
      <c r="M25" s="90"/>
      <c r="N25" s="91" t="str">
        <f>'Be'!A67</f>
        <v>Szekszárd, Baka</v>
      </c>
    </row>
    <row r="26" spans="1:14" ht="15">
      <c r="A26" s="83" t="s">
        <v>37</v>
      </c>
      <c r="B26" s="84" t="str">
        <f>'Be'!A92</f>
        <v>Panghy Szonja</v>
      </c>
      <c r="C26" s="85">
        <f>'Be'!B92</f>
        <v>2006</v>
      </c>
      <c r="D26" s="86">
        <f>'Be'!C92</f>
        <v>9.7</v>
      </c>
      <c r="E26" s="87">
        <f>'Be'!D92</f>
        <v>152</v>
      </c>
      <c r="F26" s="86">
        <f>'Be'!E92</f>
        <v>3.55</v>
      </c>
      <c r="G26" s="87">
        <f>'Be'!F92</f>
        <v>98</v>
      </c>
      <c r="H26" s="86">
        <f>'Be'!G92</f>
        <v>42.03</v>
      </c>
      <c r="I26" s="87">
        <f>'Be'!H92</f>
        <v>148</v>
      </c>
      <c r="J26" s="88">
        <f>'Be'!I92</f>
        <v>0.0016712962962962964</v>
      </c>
      <c r="K26" s="87">
        <f>'Be'!J92</f>
        <v>88</v>
      </c>
      <c r="L26" s="89">
        <f>'Be'!K92</f>
        <v>486</v>
      </c>
      <c r="M26" s="90"/>
      <c r="N26" s="91" t="str">
        <f>'Be'!A87</f>
        <v>Várdomb-Alsónána</v>
      </c>
    </row>
    <row r="27" spans="1:14" ht="15">
      <c r="A27" s="92" t="s">
        <v>38</v>
      </c>
      <c r="B27" s="84" t="str">
        <f>'Be'!A79</f>
        <v>Posta Dorottya</v>
      </c>
      <c r="C27" s="85">
        <f>'Be'!B79</f>
        <v>2006</v>
      </c>
      <c r="D27" s="86">
        <f>'Be'!C79</f>
        <v>9.7</v>
      </c>
      <c r="E27" s="87">
        <f>'Be'!D79</f>
        <v>152</v>
      </c>
      <c r="F27" s="86">
        <f>'Be'!E79</f>
        <v>3.62</v>
      </c>
      <c r="G27" s="87">
        <f>'Be'!F79</f>
        <v>102</v>
      </c>
      <c r="H27" s="86">
        <f>'Be'!G79</f>
        <v>30.06</v>
      </c>
      <c r="I27" s="87">
        <f>'Be'!H79</f>
        <v>97</v>
      </c>
      <c r="J27" s="88">
        <f>'Be'!I79</f>
        <v>0.001513888888888889</v>
      </c>
      <c r="K27" s="87">
        <f>'Be'!J79</f>
        <v>132</v>
      </c>
      <c r="L27" s="89">
        <f>'Be'!K79</f>
        <v>483</v>
      </c>
      <c r="M27" s="90"/>
      <c r="N27" s="91" t="str">
        <f>'Be'!A77</f>
        <v>Szekszárd, Dienes</v>
      </c>
    </row>
    <row r="28" spans="1:14" ht="15">
      <c r="A28" s="83" t="s">
        <v>39</v>
      </c>
      <c r="B28" s="84" t="str">
        <f>'Be'!A110</f>
        <v>Futó Erzsébet Zsuzsanna</v>
      </c>
      <c r="C28" s="85">
        <f>'Be'!B110</f>
        <v>2006</v>
      </c>
      <c r="D28" s="86">
        <f>'Be'!C110</f>
        <v>9.6</v>
      </c>
      <c r="E28" s="87">
        <f>'Be'!D110</f>
        <v>157</v>
      </c>
      <c r="F28" s="86">
        <f>'Be'!E110</f>
        <v>3.59</v>
      </c>
      <c r="G28" s="87">
        <f>'Be'!F110</f>
        <v>100</v>
      </c>
      <c r="H28" s="86">
        <f>'Be'!G110</f>
        <v>24.77</v>
      </c>
      <c r="I28" s="87">
        <f>'Be'!H110</f>
        <v>76</v>
      </c>
      <c r="J28" s="88">
        <f>'Be'!I110</f>
        <v>0.0014502314814814814</v>
      </c>
      <c r="K28" s="87">
        <f>'Be'!J110</f>
        <v>150</v>
      </c>
      <c r="L28" s="89">
        <f>'Be'!K110</f>
        <v>483</v>
      </c>
      <c r="M28" s="90"/>
      <c r="N28" s="91" t="str">
        <f>'Be'!A107</f>
        <v>Dunaföldvár</v>
      </c>
    </row>
    <row r="29" spans="1:14" ht="15">
      <c r="A29" s="92" t="s">
        <v>40</v>
      </c>
      <c r="B29" s="84" t="str">
        <f>'Be'!A99</f>
        <v>Fábián Tünde Boglárka</v>
      </c>
      <c r="C29" s="85">
        <f>'Be'!B99</f>
        <v>2006</v>
      </c>
      <c r="D29" s="86">
        <f>'Be'!C99</f>
        <v>10</v>
      </c>
      <c r="E29" s="87">
        <f>'Be'!D99</f>
        <v>138</v>
      </c>
      <c r="F29" s="86">
        <f>'Be'!E99</f>
        <v>3.53</v>
      </c>
      <c r="G29" s="87">
        <f>'Be'!F99</f>
        <v>96</v>
      </c>
      <c r="H29" s="86">
        <f>'Be'!G99</f>
        <v>39.37</v>
      </c>
      <c r="I29" s="87">
        <f>'Be'!H99</f>
        <v>137</v>
      </c>
      <c r="J29" s="88">
        <f>'Be'!I99</f>
        <v>0.001616898148148148</v>
      </c>
      <c r="K29" s="87">
        <f>'Be'!J99</f>
        <v>102</v>
      </c>
      <c r="L29" s="89">
        <f>'Be'!K99</f>
        <v>473</v>
      </c>
      <c r="M29" s="90"/>
      <c r="N29" s="91" t="str">
        <f>'Be'!A97</f>
        <v>Zomba</v>
      </c>
    </row>
    <row r="30" spans="1:14" ht="15">
      <c r="A30" s="83" t="s">
        <v>41</v>
      </c>
      <c r="B30" s="84" t="str">
        <f>'Be'!A81</f>
        <v>Barabás Liliána</v>
      </c>
      <c r="C30" s="85">
        <f>'Be'!B81</f>
        <v>2007</v>
      </c>
      <c r="D30" s="86">
        <f>'Be'!C81</f>
        <v>10.4</v>
      </c>
      <c r="E30" s="87">
        <f>'Be'!D81</f>
        <v>121</v>
      </c>
      <c r="F30" s="86">
        <f>'Be'!E81</f>
        <v>3.32</v>
      </c>
      <c r="G30" s="87">
        <f>'Be'!F81</f>
        <v>84</v>
      </c>
      <c r="H30" s="86">
        <f>'Be'!G81</f>
        <v>41.14</v>
      </c>
      <c r="I30" s="87">
        <f>'Be'!H81</f>
        <v>145</v>
      </c>
      <c r="J30" s="88">
        <f>'Be'!I81</f>
        <v>0.001545138888888889</v>
      </c>
      <c r="K30" s="87">
        <f>'Be'!J81</f>
        <v>123</v>
      </c>
      <c r="L30" s="89">
        <f>'Be'!K81</f>
        <v>473</v>
      </c>
      <c r="M30" s="90"/>
      <c r="N30" s="91" t="str">
        <f>'Be'!A77</f>
        <v>Szekszárd, Dienes</v>
      </c>
    </row>
    <row r="31" spans="1:14" ht="15">
      <c r="A31" s="92" t="s">
        <v>42</v>
      </c>
      <c r="B31" s="84" t="str">
        <f>'Be'!A42</f>
        <v>Domokos Ditta</v>
      </c>
      <c r="C31" s="85">
        <f>'Be'!B42</f>
        <v>2007</v>
      </c>
      <c r="D31" s="86">
        <f>'Be'!C42</f>
        <v>9.8</v>
      </c>
      <c r="E31" s="87">
        <f>'Be'!D42</f>
        <v>147</v>
      </c>
      <c r="F31" s="86">
        <f>'Be'!E42</f>
        <v>3.7</v>
      </c>
      <c r="G31" s="87">
        <f>'Be'!F42</f>
        <v>107</v>
      </c>
      <c r="H31" s="86">
        <f>'Be'!G42</f>
        <v>28.78</v>
      </c>
      <c r="I31" s="87">
        <f>'Be'!H42</f>
        <v>92</v>
      </c>
      <c r="J31" s="88">
        <f>'Be'!I42</f>
        <v>0.001568287037037037</v>
      </c>
      <c r="K31" s="87">
        <f>'Be'!J42</f>
        <v>116</v>
      </c>
      <c r="L31" s="89">
        <f>'Be'!K42</f>
        <v>462</v>
      </c>
      <c r="M31" s="90"/>
      <c r="N31" s="91" t="str">
        <f>'Be'!A37</f>
        <v>Bonyhád, BÁI</v>
      </c>
    </row>
    <row r="32" spans="1:14" ht="15">
      <c r="A32" s="83" t="s">
        <v>43</v>
      </c>
      <c r="B32" s="84" t="str">
        <f>'Be'!A41</f>
        <v>Fábián Noémi</v>
      </c>
      <c r="C32" s="85">
        <f>'Be'!B41</f>
        <v>2007</v>
      </c>
      <c r="D32" s="86">
        <f>'Be'!C41</f>
        <v>9.2</v>
      </c>
      <c r="E32" s="87">
        <f>'Be'!D41</f>
        <v>176</v>
      </c>
      <c r="F32" s="86">
        <f>'Be'!E41</f>
        <v>4.08</v>
      </c>
      <c r="G32" s="87">
        <f>'Be'!F41</f>
        <v>131</v>
      </c>
      <c r="H32" s="86">
        <f>'Be'!G41</f>
        <v>29.4</v>
      </c>
      <c r="I32" s="87">
        <f>'Be'!H41</f>
        <v>95</v>
      </c>
      <c r="J32" s="88">
        <f>'Be'!I41</f>
        <v>0.001792824074074074</v>
      </c>
      <c r="K32" s="87">
        <f>'Be'!J41</f>
        <v>56</v>
      </c>
      <c r="L32" s="89">
        <f>'Be'!K41</f>
        <v>458</v>
      </c>
      <c r="M32" s="90"/>
      <c r="N32" s="91" t="str">
        <f>'Be'!A37</f>
        <v>Bonyhád, BÁI</v>
      </c>
    </row>
    <row r="33" spans="1:14" ht="15">
      <c r="A33" s="92" t="s">
        <v>44</v>
      </c>
      <c r="B33" s="84" t="str">
        <f>'Be'!A102</f>
        <v>Varga Emma</v>
      </c>
      <c r="C33" s="85">
        <f>'Be'!B102</f>
        <v>2006</v>
      </c>
      <c r="D33" s="86">
        <f>'Be'!C102</f>
        <v>9.9</v>
      </c>
      <c r="E33" s="87">
        <f>'Be'!D102</f>
        <v>143</v>
      </c>
      <c r="F33" s="86">
        <f>'Be'!E102</f>
        <v>3.34</v>
      </c>
      <c r="G33" s="87">
        <f>'Be'!F102</f>
        <v>85</v>
      </c>
      <c r="H33" s="86">
        <f>'Be'!G102</f>
        <v>24.51</v>
      </c>
      <c r="I33" s="87">
        <f>'Be'!H102</f>
        <v>75</v>
      </c>
      <c r="J33" s="88">
        <f>'Be'!I102</f>
        <v>0.0014652777777777778</v>
      </c>
      <c r="K33" s="87">
        <f>'Be'!J102</f>
        <v>146</v>
      </c>
      <c r="L33" s="89">
        <f>'Be'!K102</f>
        <v>449</v>
      </c>
      <c r="M33" s="90"/>
      <c r="N33" s="91" t="str">
        <f>'Be'!A97</f>
        <v>Zomba</v>
      </c>
    </row>
    <row r="34" spans="1:14" ht="15">
      <c r="A34" s="83" t="s">
        <v>45</v>
      </c>
      <c r="B34" s="84" t="str">
        <f>'Be'!A89</f>
        <v>Csontos Zsófia</v>
      </c>
      <c r="C34" s="85">
        <f>'Be'!B89</f>
        <v>2006</v>
      </c>
      <c r="D34" s="86">
        <f>'Be'!C89</f>
        <v>9.6</v>
      </c>
      <c r="E34" s="87">
        <f>'Be'!D89</f>
        <v>157</v>
      </c>
      <c r="F34" s="86">
        <f>'Be'!E89</f>
        <v>3.86</v>
      </c>
      <c r="G34" s="87">
        <f>'Be'!F89</f>
        <v>117</v>
      </c>
      <c r="H34" s="86">
        <f>'Be'!G89</f>
        <v>29.44</v>
      </c>
      <c r="I34" s="87">
        <f>'Be'!H89</f>
        <v>95</v>
      </c>
      <c r="J34" s="88">
        <f>'Be'!I89</f>
        <v>0.001738425925925926</v>
      </c>
      <c r="K34" s="87">
        <f>'Be'!J89</f>
        <v>70</v>
      </c>
      <c r="L34" s="89">
        <f>'Be'!K89</f>
        <v>439</v>
      </c>
      <c r="M34" s="90"/>
      <c r="N34" s="91" t="str">
        <f>'Be'!A87</f>
        <v>Várdomb-Alsónána</v>
      </c>
    </row>
    <row r="35" spans="1:14" ht="15">
      <c r="A35" s="92" t="s">
        <v>46</v>
      </c>
      <c r="B35" s="84" t="str">
        <f>'Be'!A43</f>
        <v>Zsók Adrienn</v>
      </c>
      <c r="C35" s="85">
        <f>'Be'!B43</f>
        <v>2006</v>
      </c>
      <c r="D35" s="86">
        <f>'Be'!C43</f>
        <v>9.6</v>
      </c>
      <c r="E35" s="87">
        <f>'Be'!D43</f>
        <v>157</v>
      </c>
      <c r="F35" s="86">
        <f>'Be'!E43</f>
        <v>3.77</v>
      </c>
      <c r="G35" s="87">
        <f>'Be'!F43</f>
        <v>111</v>
      </c>
      <c r="H35" s="86">
        <f>'Be'!G43</f>
        <v>23.73</v>
      </c>
      <c r="I35" s="87">
        <f>'Be'!H43</f>
        <v>72</v>
      </c>
      <c r="J35" s="88">
        <f>'Be'!I43</f>
        <v>0.0016504629629629632</v>
      </c>
      <c r="K35" s="87">
        <f>'Be'!J43</f>
        <v>93</v>
      </c>
      <c r="L35" s="89">
        <f>'Be'!K43</f>
        <v>433</v>
      </c>
      <c r="M35" s="90"/>
      <c r="N35" s="91" t="str">
        <f>'Be'!A37</f>
        <v>Bonyhád, BÁI</v>
      </c>
    </row>
    <row r="36" spans="1:14" ht="15">
      <c r="A36" s="83" t="s">
        <v>47</v>
      </c>
      <c r="B36" s="84" t="str">
        <f>'Be'!A90</f>
        <v>Bosnyák Petra</v>
      </c>
      <c r="C36" s="85">
        <f>'Be'!B90</f>
        <v>2006</v>
      </c>
      <c r="D36" s="86">
        <f>'Be'!C90</f>
        <v>10</v>
      </c>
      <c r="E36" s="87">
        <f>'Be'!D90</f>
        <v>138</v>
      </c>
      <c r="F36" s="86">
        <f>'Be'!E90</f>
        <v>3.7</v>
      </c>
      <c r="G36" s="87">
        <f>'Be'!F90</f>
        <v>107</v>
      </c>
      <c r="H36" s="86">
        <f>'Be'!G90</f>
        <v>24.36</v>
      </c>
      <c r="I36" s="87">
        <f>'Be'!H90</f>
        <v>75</v>
      </c>
      <c r="J36" s="88">
        <f>'Be'!I90</f>
        <v>0.001587962962962963</v>
      </c>
      <c r="K36" s="87">
        <f>'Be'!J90</f>
        <v>111</v>
      </c>
      <c r="L36" s="89">
        <f>'Be'!K90</f>
        <v>431</v>
      </c>
      <c r="M36" s="90"/>
      <c r="N36" s="91" t="str">
        <f>'Be'!A87</f>
        <v>Várdomb-Alsónána</v>
      </c>
    </row>
    <row r="37" spans="1:14" ht="15">
      <c r="A37" s="92" t="s">
        <v>48</v>
      </c>
      <c r="B37" s="84" t="str">
        <f>'Be'!A104</f>
        <v>Kósa Zsófia</v>
      </c>
      <c r="C37" s="85">
        <f>'Be'!B104</f>
        <v>2006</v>
      </c>
      <c r="D37" s="86">
        <f>'Be'!C104</f>
        <v>10</v>
      </c>
      <c r="E37" s="87">
        <f>'Be'!D104</f>
        <v>138</v>
      </c>
      <c r="F37" s="86">
        <f>'Be'!E104</f>
        <v>3.67</v>
      </c>
      <c r="G37" s="87">
        <f>'Be'!F104</f>
        <v>105</v>
      </c>
      <c r="H37" s="86">
        <f>'Be'!G104</f>
        <v>26.48</v>
      </c>
      <c r="I37" s="87">
        <f>'Be'!H104</f>
        <v>83</v>
      </c>
      <c r="J37" s="88">
        <f>'Be'!I104</f>
        <v>0.0017303240740740742</v>
      </c>
      <c r="K37" s="87">
        <f>'Be'!J104</f>
        <v>72</v>
      </c>
      <c r="L37" s="89">
        <f>'Be'!K104</f>
        <v>398</v>
      </c>
      <c r="M37" s="90"/>
      <c r="N37" s="91" t="str">
        <f>'Be'!A97</f>
        <v>Zomba</v>
      </c>
    </row>
    <row r="38" spans="1:14" ht="15">
      <c r="A38" s="83" t="s">
        <v>49</v>
      </c>
      <c r="B38" s="84" t="str">
        <f>'Be'!A114</f>
        <v>Tajti Velmira Amina</v>
      </c>
      <c r="C38" s="85">
        <f>'Be'!B114</f>
        <v>2007</v>
      </c>
      <c r="D38" s="86">
        <f>'Be'!C114</f>
        <v>10.3</v>
      </c>
      <c r="E38" s="87">
        <f>'Be'!D114</f>
        <v>125</v>
      </c>
      <c r="F38" s="86">
        <f>'Be'!E114</f>
        <v>3.56</v>
      </c>
      <c r="G38" s="87">
        <f>'Be'!F114</f>
        <v>98</v>
      </c>
      <c r="H38" s="86">
        <f>'Be'!G114</f>
        <v>31.51</v>
      </c>
      <c r="I38" s="87">
        <f>'Be'!H114</f>
        <v>103</v>
      </c>
      <c r="J38" s="88">
        <f>'Be'!I114</f>
        <v>0.0017337962962962964</v>
      </c>
      <c r="K38" s="87">
        <f>'Be'!J114</f>
        <v>71</v>
      </c>
      <c r="L38" s="89">
        <f>'Be'!K114</f>
        <v>397</v>
      </c>
      <c r="M38" s="90"/>
      <c r="N38" s="91" t="str">
        <f>'Be'!A107</f>
        <v>Dunaföldvár</v>
      </c>
    </row>
    <row r="39" spans="1:14" ht="15">
      <c r="A39" s="92" t="s">
        <v>50</v>
      </c>
      <c r="B39" s="84" t="str">
        <f>'Be'!A103</f>
        <v>Schumacher Stefánia</v>
      </c>
      <c r="C39" s="85">
        <f>'Be'!B103</f>
        <v>2007</v>
      </c>
      <c r="D39" s="86">
        <f>'Be'!C103</f>
        <v>10</v>
      </c>
      <c r="E39" s="87">
        <f>'Be'!D103</f>
        <v>138</v>
      </c>
      <c r="F39" s="86">
        <f>'Be'!E103</f>
        <v>3.1</v>
      </c>
      <c r="G39" s="87">
        <f>'Be'!F103</f>
        <v>71</v>
      </c>
      <c r="H39" s="86">
        <f>'Be'!G103</f>
        <v>24.45</v>
      </c>
      <c r="I39" s="87">
        <f>'Be'!H103</f>
        <v>75</v>
      </c>
      <c r="J39" s="88">
        <f>'Be'!I103</f>
        <v>0.0016087962962962963</v>
      </c>
      <c r="K39" s="87">
        <f>'Be'!J103</f>
        <v>105</v>
      </c>
      <c r="L39" s="89">
        <f>'Be'!K103</f>
        <v>389</v>
      </c>
      <c r="M39" s="90"/>
      <c r="N39" s="91" t="str">
        <f>'Be'!A97</f>
        <v>Zomba</v>
      </c>
    </row>
    <row r="40" spans="1:14" ht="15">
      <c r="A40" s="83" t="s">
        <v>51</v>
      </c>
      <c r="B40" s="84" t="str">
        <f>'Be'!A112</f>
        <v>Juhász Nikoletta</v>
      </c>
      <c r="C40" s="85">
        <f>'Be'!B112</f>
        <v>2006</v>
      </c>
      <c r="D40" s="86">
        <f>'Be'!C112</f>
        <v>10.7</v>
      </c>
      <c r="E40" s="87">
        <f>'Be'!D112</f>
        <v>108</v>
      </c>
      <c r="F40" s="86">
        <f>'Be'!E112</f>
        <v>3.43</v>
      </c>
      <c r="G40" s="87">
        <f>'Be'!F112</f>
        <v>91</v>
      </c>
      <c r="H40" s="86">
        <f>'Be'!G112</f>
        <v>25.72</v>
      </c>
      <c r="I40" s="87">
        <f>'Be'!H112</f>
        <v>80</v>
      </c>
      <c r="J40" s="88">
        <f>'Be'!I112</f>
        <v>0.0016041666666666667</v>
      </c>
      <c r="K40" s="87">
        <f>'Be'!J112</f>
        <v>106</v>
      </c>
      <c r="L40" s="89">
        <f>'Be'!K112</f>
        <v>385</v>
      </c>
      <c r="M40" s="90"/>
      <c r="N40" s="91" t="str">
        <f>'Be'!A107</f>
        <v>Dunaföldvár</v>
      </c>
    </row>
    <row r="41" spans="1:14" ht="15">
      <c r="A41" s="92" t="s">
        <v>52</v>
      </c>
      <c r="B41" s="84" t="str">
        <f>'Be'!A93</f>
        <v>Radu Patricia</v>
      </c>
      <c r="C41" s="85">
        <f>'Be'!B93</f>
        <v>2006</v>
      </c>
      <c r="D41" s="86">
        <f>'Be'!C93</f>
        <v>10.1</v>
      </c>
      <c r="E41" s="87">
        <f>'Be'!D93</f>
        <v>134</v>
      </c>
      <c r="F41" s="86">
        <f>'Be'!E93</f>
        <v>3.4</v>
      </c>
      <c r="G41" s="87">
        <f>'Be'!F93</f>
        <v>89</v>
      </c>
      <c r="H41" s="86">
        <f>'Be'!G93</f>
        <v>21.1</v>
      </c>
      <c r="I41" s="87">
        <f>'Be'!H93</f>
        <v>62</v>
      </c>
      <c r="J41" s="88">
        <f>'Be'!I93</f>
        <v>0.0016944444444444444</v>
      </c>
      <c r="K41" s="87">
        <f>'Be'!J93</f>
        <v>82</v>
      </c>
      <c r="L41" s="89">
        <f>'Be'!K93</f>
        <v>367</v>
      </c>
      <c r="M41" s="90"/>
      <c r="N41" s="91" t="str">
        <f>'Be'!A87</f>
        <v>Várdomb-Alsónána</v>
      </c>
    </row>
    <row r="42" spans="1:14" ht="15">
      <c r="A42" s="83" t="s">
        <v>53</v>
      </c>
      <c r="B42" s="84" t="str">
        <f>'Be'!A109</f>
        <v>Berki Andrea</v>
      </c>
      <c r="C42" s="85">
        <f>'Be'!B109</f>
        <v>2007</v>
      </c>
      <c r="D42" s="86">
        <f>'Be'!C109</f>
        <v>11.1</v>
      </c>
      <c r="E42" s="87">
        <f>'Be'!D109</f>
        <v>91</v>
      </c>
      <c r="F42" s="86">
        <f>'Be'!E109</f>
        <v>3.18</v>
      </c>
      <c r="G42" s="87">
        <f>'Be'!F109</f>
        <v>76</v>
      </c>
      <c r="H42" s="86">
        <f>'Be'!G109</f>
        <v>27.18</v>
      </c>
      <c r="I42" s="87">
        <f>'Be'!H109</f>
        <v>86</v>
      </c>
      <c r="J42" s="88">
        <f>'Be'!I109</f>
        <v>0.0017824074074074072</v>
      </c>
      <c r="K42" s="87">
        <f>'Be'!J109</f>
        <v>59</v>
      </c>
      <c r="L42" s="89">
        <f>'Be'!K109</f>
        <v>312</v>
      </c>
      <c r="M42" s="90"/>
      <c r="N42" s="91" t="str">
        <f>'Be'!A107</f>
        <v>Dunaföldvár</v>
      </c>
    </row>
    <row r="43" spans="1:14" ht="15">
      <c r="A43" s="92" t="s">
        <v>54</v>
      </c>
      <c r="B43" s="84" t="str">
        <f>'Be'!A111</f>
        <v>Gung Zolna</v>
      </c>
      <c r="C43" s="85">
        <f>'Be'!B111</f>
        <v>2007</v>
      </c>
      <c r="D43" s="86">
        <f>'Be'!C111</f>
        <v>11.3</v>
      </c>
      <c r="E43" s="87">
        <f>'Be'!D111</f>
        <v>83</v>
      </c>
      <c r="F43" s="86">
        <f>'Be'!E111</f>
        <v>3.26</v>
      </c>
      <c r="G43" s="87">
        <f>'Be'!F111</f>
        <v>81</v>
      </c>
      <c r="H43" s="86">
        <f>'Be'!G111</f>
        <v>29.28</v>
      </c>
      <c r="I43" s="87">
        <f>'Be'!H111</f>
        <v>94</v>
      </c>
      <c r="J43" s="88">
        <f>'Be'!I111</f>
        <v>0.001846064814814815</v>
      </c>
      <c r="K43" s="87">
        <f>'Be'!J111</f>
        <v>43</v>
      </c>
      <c r="L43" s="89">
        <f>'Be'!K111</f>
        <v>301</v>
      </c>
      <c r="M43" s="90"/>
      <c r="N43" s="91" t="str">
        <f>'Be'!A107</f>
        <v>Dunaföldvár</v>
      </c>
    </row>
    <row r="44" spans="1:14" ht="15">
      <c r="A44" s="83" t="s">
        <v>55</v>
      </c>
      <c r="B44" s="84">
        <f>'Be'!A4</f>
        <v>0</v>
      </c>
      <c r="C44" s="85">
        <f>'Be'!B4</f>
        <v>0</v>
      </c>
      <c r="D44" s="86">
        <f>'Be'!C4</f>
        <v>0</v>
      </c>
      <c r="E44" s="87">
        <f>'Be'!D4</f>
        <v>0</v>
      </c>
      <c r="F44" s="86">
        <f>'Be'!E4</f>
        <v>0</v>
      </c>
      <c r="G44" s="87">
        <f>'Be'!F4</f>
        <v>0</v>
      </c>
      <c r="H44" s="86">
        <f>'Be'!G4</f>
        <v>0</v>
      </c>
      <c r="I44" s="87">
        <f>'Be'!H4</f>
        <v>0</v>
      </c>
      <c r="J44" s="88">
        <f>'Be'!I4</f>
        <v>0</v>
      </c>
      <c r="K44" s="87">
        <f>'Be'!J4</f>
        <v>0</v>
      </c>
      <c r="L44" s="89">
        <f>'Be'!K4</f>
        <v>0</v>
      </c>
      <c r="M44" s="90"/>
      <c r="N44" s="112">
        <f>'Be'!M4</f>
        <v>0</v>
      </c>
    </row>
    <row r="45" spans="1:14" ht="15">
      <c r="A45" s="92" t="s">
        <v>56</v>
      </c>
      <c r="B45" s="84">
        <f>'Be'!A5</f>
        <v>0</v>
      </c>
      <c r="C45" s="85">
        <f>'Be'!B5</f>
        <v>0</v>
      </c>
      <c r="D45" s="86">
        <f>'Be'!C5</f>
        <v>0</v>
      </c>
      <c r="E45" s="87">
        <f>'Be'!D5</f>
        <v>0</v>
      </c>
      <c r="F45" s="86">
        <f>'Be'!E5</f>
        <v>0</v>
      </c>
      <c r="G45" s="87">
        <f>'Be'!F5</f>
        <v>0</v>
      </c>
      <c r="H45" s="86">
        <f>'Be'!G5</f>
        <v>0</v>
      </c>
      <c r="I45" s="87">
        <f>'Be'!H5</f>
        <v>0</v>
      </c>
      <c r="J45" s="88">
        <f>'Be'!I5</f>
        <v>0</v>
      </c>
      <c r="K45" s="87">
        <f>'Be'!J5</f>
        <v>0</v>
      </c>
      <c r="L45" s="89">
        <f>'Be'!K5</f>
        <v>0</v>
      </c>
      <c r="M45" s="90"/>
      <c r="N45" s="91">
        <f>'Be'!M5</f>
        <v>0</v>
      </c>
    </row>
    <row r="46" spans="1:14" ht="15">
      <c r="A46" s="83" t="s">
        <v>57</v>
      </c>
      <c r="B46" s="84">
        <f>'Be'!A6</f>
        <v>0</v>
      </c>
      <c r="C46" s="85">
        <f>'Be'!B6</f>
        <v>0</v>
      </c>
      <c r="D46" s="86">
        <f>'Be'!C6</f>
        <v>0</v>
      </c>
      <c r="E46" s="87">
        <f>'Be'!D6</f>
        <v>0</v>
      </c>
      <c r="F46" s="86">
        <f>'Be'!E6</f>
        <v>0</v>
      </c>
      <c r="G46" s="87">
        <f>'Be'!F6</f>
        <v>0</v>
      </c>
      <c r="H46" s="86">
        <f>'Be'!G6</f>
        <v>0</v>
      </c>
      <c r="I46" s="87">
        <f>'Be'!H6</f>
        <v>0</v>
      </c>
      <c r="J46" s="88">
        <f>'Be'!I6</f>
        <v>0</v>
      </c>
      <c r="K46" s="87">
        <f>'Be'!J6</f>
        <v>0</v>
      </c>
      <c r="L46" s="89">
        <f>'Be'!K6</f>
        <v>0</v>
      </c>
      <c r="M46" s="90"/>
      <c r="N46" s="91">
        <f>'Be'!M6</f>
        <v>0</v>
      </c>
    </row>
    <row r="47" spans="1:14" ht="15">
      <c r="A47" s="92" t="s">
        <v>58</v>
      </c>
      <c r="B47" s="84">
        <f>'Be'!A7</f>
        <v>0</v>
      </c>
      <c r="C47" s="85">
        <f>'Be'!B7</f>
        <v>0</v>
      </c>
      <c r="D47" s="86">
        <f>'Be'!C7</f>
        <v>0</v>
      </c>
      <c r="E47" s="87">
        <f>'Be'!D7</f>
        <v>0</v>
      </c>
      <c r="F47" s="86">
        <f>'Be'!E7</f>
        <v>0</v>
      </c>
      <c r="G47" s="87">
        <f>'Be'!F7</f>
        <v>0</v>
      </c>
      <c r="H47" s="86">
        <f>'Be'!G7</f>
        <v>0</v>
      </c>
      <c r="I47" s="87">
        <f>'Be'!H7</f>
        <v>0</v>
      </c>
      <c r="J47" s="88">
        <f>'Be'!I7</f>
        <v>0</v>
      </c>
      <c r="K47" s="87">
        <f>'Be'!J7</f>
        <v>0</v>
      </c>
      <c r="L47" s="89">
        <f>'Be'!K7</f>
        <v>0</v>
      </c>
      <c r="M47" s="90"/>
      <c r="N47" s="91">
        <f>'Be'!M7</f>
        <v>0</v>
      </c>
    </row>
    <row r="48" spans="1:14" ht="15">
      <c r="A48" s="83" t="s">
        <v>59</v>
      </c>
      <c r="B48" s="84">
        <f>'Be'!A8</f>
        <v>0</v>
      </c>
      <c r="C48" s="85">
        <f>'Be'!B8</f>
        <v>0</v>
      </c>
      <c r="D48" s="86">
        <f>'Be'!C8</f>
        <v>0</v>
      </c>
      <c r="E48" s="87">
        <f>'Be'!D8</f>
        <v>0</v>
      </c>
      <c r="F48" s="86">
        <f>'Be'!E8</f>
        <v>0</v>
      </c>
      <c r="G48" s="87">
        <f>'Be'!F8</f>
        <v>0</v>
      </c>
      <c r="H48" s="86">
        <f>'Be'!G8</f>
        <v>0</v>
      </c>
      <c r="I48" s="87">
        <f>'Be'!H8</f>
        <v>0</v>
      </c>
      <c r="J48" s="88">
        <f>'Be'!I8</f>
        <v>0</v>
      </c>
      <c r="K48" s="87">
        <f>'Be'!J8</f>
        <v>0</v>
      </c>
      <c r="L48" s="89">
        <f>'Be'!K8</f>
        <v>0</v>
      </c>
      <c r="M48" s="90"/>
      <c r="N48" s="91">
        <f>'Be'!M8</f>
        <v>0</v>
      </c>
    </row>
    <row r="49" spans="1:14" ht="15">
      <c r="A49" s="92" t="s">
        <v>60</v>
      </c>
      <c r="B49" s="84">
        <f>'Be'!A9</f>
        <v>0</v>
      </c>
      <c r="C49" s="85">
        <f>'Be'!B9</f>
        <v>0</v>
      </c>
      <c r="D49" s="86">
        <f>'Be'!C9</f>
        <v>0</v>
      </c>
      <c r="E49" s="87">
        <f>'Be'!D9</f>
        <v>0</v>
      </c>
      <c r="F49" s="86">
        <f>'Be'!E9</f>
        <v>0</v>
      </c>
      <c r="G49" s="87">
        <f>'Be'!F9</f>
        <v>0</v>
      </c>
      <c r="H49" s="86">
        <f>'Be'!G9</f>
        <v>0</v>
      </c>
      <c r="I49" s="87">
        <f>'Be'!H9</f>
        <v>0</v>
      </c>
      <c r="J49" s="88">
        <f>'Be'!I9</f>
        <v>0</v>
      </c>
      <c r="K49" s="87">
        <f>'Be'!J9</f>
        <v>0</v>
      </c>
      <c r="L49" s="89">
        <f>'Be'!K9</f>
        <v>0</v>
      </c>
      <c r="M49" s="90"/>
      <c r="N49" s="91">
        <f>'Be'!M9</f>
        <v>0</v>
      </c>
    </row>
    <row r="50" spans="1:14" ht="15">
      <c r="A50" s="83" t="s">
        <v>61</v>
      </c>
      <c r="B50" s="84">
        <f>'Be'!A10</f>
        <v>0</v>
      </c>
      <c r="C50" s="85">
        <f>'Be'!B10</f>
        <v>0</v>
      </c>
      <c r="D50" s="86">
        <f>'Be'!C10</f>
        <v>0</v>
      </c>
      <c r="E50" s="87">
        <f>'Be'!D10</f>
        <v>0</v>
      </c>
      <c r="F50" s="86">
        <f>'Be'!E10</f>
        <v>0</v>
      </c>
      <c r="G50" s="87">
        <f>'Be'!F10</f>
        <v>0</v>
      </c>
      <c r="H50" s="86">
        <f>'Be'!G10</f>
        <v>0</v>
      </c>
      <c r="I50" s="87">
        <f>'Be'!H10</f>
        <v>0</v>
      </c>
      <c r="J50" s="88">
        <f>'Be'!I10</f>
        <v>0</v>
      </c>
      <c r="K50" s="87">
        <f>'Be'!J10</f>
        <v>0</v>
      </c>
      <c r="L50" s="89">
        <f>'Be'!K10</f>
        <v>0</v>
      </c>
      <c r="M50" s="90"/>
      <c r="N50" s="91">
        <f>'Be'!M10</f>
        <v>0</v>
      </c>
    </row>
    <row r="51" spans="1:14" ht="15">
      <c r="A51" s="92" t="s">
        <v>62</v>
      </c>
      <c r="B51" s="84">
        <f>'Be'!A11</f>
        <v>0</v>
      </c>
      <c r="C51" s="85">
        <f>'Be'!B11</f>
        <v>0</v>
      </c>
      <c r="D51" s="86">
        <f>'Be'!C11</f>
        <v>0</v>
      </c>
      <c r="E51" s="87">
        <f>'Be'!D11</f>
        <v>0</v>
      </c>
      <c r="F51" s="86">
        <f>'Be'!E11</f>
        <v>0</v>
      </c>
      <c r="G51" s="87">
        <f>'Be'!F11</f>
        <v>0</v>
      </c>
      <c r="H51" s="86">
        <f>'Be'!G11</f>
        <v>0</v>
      </c>
      <c r="I51" s="87">
        <f>'Be'!H11</f>
        <v>0</v>
      </c>
      <c r="J51" s="88">
        <f>'Be'!I11</f>
        <v>0</v>
      </c>
      <c r="K51" s="87">
        <f>'Be'!J11</f>
        <v>0</v>
      </c>
      <c r="L51" s="89">
        <f>'Be'!K11</f>
        <v>0</v>
      </c>
      <c r="M51" s="90"/>
      <c r="N51" s="91">
        <f>'Be'!M11</f>
        <v>0</v>
      </c>
    </row>
    <row r="52" spans="1:14" ht="15">
      <c r="A52" s="83" t="s">
        <v>63</v>
      </c>
      <c r="B52" s="84">
        <f>'Be'!A12</f>
        <v>0</v>
      </c>
      <c r="C52" s="85">
        <f>'Be'!B12</f>
        <v>0</v>
      </c>
      <c r="D52" s="86">
        <f>'Be'!C12</f>
        <v>0</v>
      </c>
      <c r="E52" s="87">
        <f>'Be'!D12</f>
        <v>0</v>
      </c>
      <c r="F52" s="86">
        <f>'Be'!E12</f>
        <v>0</v>
      </c>
      <c r="G52" s="87">
        <f>'Be'!F12</f>
        <v>0</v>
      </c>
      <c r="H52" s="86">
        <f>'Be'!G12</f>
        <v>0</v>
      </c>
      <c r="I52" s="87">
        <f>'Be'!H12</f>
        <v>0</v>
      </c>
      <c r="J52" s="88">
        <f>'Be'!I12</f>
        <v>0</v>
      </c>
      <c r="K52" s="87">
        <f>'Be'!J12</f>
        <v>0</v>
      </c>
      <c r="L52" s="89">
        <f>'Be'!K12</f>
        <v>0</v>
      </c>
      <c r="M52" s="90"/>
      <c r="N52" s="91">
        <f>'Be'!M12</f>
        <v>0</v>
      </c>
    </row>
    <row r="53" spans="1:14" ht="15">
      <c r="A53" s="92" t="s">
        <v>64</v>
      </c>
      <c r="B53" s="84">
        <f>'Be'!A13</f>
        <v>0</v>
      </c>
      <c r="C53" s="85">
        <f>'Be'!B13</f>
        <v>0</v>
      </c>
      <c r="D53" s="86">
        <f>'Be'!C13</f>
        <v>0</v>
      </c>
      <c r="E53" s="87">
        <f>'Be'!D13</f>
        <v>0</v>
      </c>
      <c r="F53" s="86">
        <f>'Be'!E13</f>
        <v>0</v>
      </c>
      <c r="G53" s="87">
        <f>'Be'!F13</f>
        <v>0</v>
      </c>
      <c r="H53" s="86">
        <f>'Be'!G13</f>
        <v>0</v>
      </c>
      <c r="I53" s="87">
        <f>'Be'!H13</f>
        <v>0</v>
      </c>
      <c r="J53" s="88">
        <f>'Be'!I13</f>
        <v>0</v>
      </c>
      <c r="K53" s="87">
        <f>'Be'!J13</f>
        <v>0</v>
      </c>
      <c r="L53" s="89">
        <f>'Be'!K13</f>
        <v>0</v>
      </c>
      <c r="M53" s="90"/>
      <c r="N53" s="91">
        <f>'Be'!M13</f>
        <v>0</v>
      </c>
    </row>
    <row r="54" spans="1:14" ht="15">
      <c r="A54" s="83" t="s">
        <v>65</v>
      </c>
      <c r="B54" s="84">
        <f>'Be'!A14</f>
        <v>0</v>
      </c>
      <c r="C54" s="85">
        <f>'Be'!B14</f>
        <v>0</v>
      </c>
      <c r="D54" s="86">
        <f>'Be'!C14</f>
        <v>0</v>
      </c>
      <c r="E54" s="87">
        <f>'Be'!D14</f>
        <v>0</v>
      </c>
      <c r="F54" s="86">
        <f>'Be'!E14</f>
        <v>0</v>
      </c>
      <c r="G54" s="87">
        <f>'Be'!F14</f>
        <v>0</v>
      </c>
      <c r="H54" s="86">
        <f>'Be'!G14</f>
        <v>0</v>
      </c>
      <c r="I54" s="87">
        <f>'Be'!H14</f>
        <v>0</v>
      </c>
      <c r="J54" s="88">
        <f>'Be'!I14</f>
        <v>0</v>
      </c>
      <c r="K54" s="87">
        <f>'Be'!J14</f>
        <v>0</v>
      </c>
      <c r="L54" s="89">
        <f>'Be'!K14</f>
        <v>0</v>
      </c>
      <c r="M54" s="90"/>
      <c r="N54" s="91">
        <f>'Be'!M14</f>
        <v>0</v>
      </c>
    </row>
    <row r="55" spans="1:14" ht="15">
      <c r="A55" s="92" t="s">
        <v>66</v>
      </c>
      <c r="B55" s="84">
        <f>'Be'!A15</f>
        <v>0</v>
      </c>
      <c r="C55" s="85">
        <f>'Be'!B15</f>
        <v>0</v>
      </c>
      <c r="D55" s="86">
        <f>'Be'!C15</f>
        <v>0</v>
      </c>
      <c r="E55" s="87">
        <f>'Be'!D15</f>
        <v>0</v>
      </c>
      <c r="F55" s="86">
        <f>'Be'!E15</f>
        <v>0</v>
      </c>
      <c r="G55" s="87">
        <f>'Be'!F15</f>
        <v>0</v>
      </c>
      <c r="H55" s="86">
        <f>'Be'!G15</f>
        <v>0</v>
      </c>
      <c r="I55" s="87">
        <f>'Be'!H15</f>
        <v>0</v>
      </c>
      <c r="J55" s="88">
        <f>'Be'!I15</f>
        <v>0</v>
      </c>
      <c r="K55" s="87">
        <f>'Be'!J15</f>
        <v>0</v>
      </c>
      <c r="L55" s="89">
        <f>'Be'!K15</f>
        <v>0</v>
      </c>
      <c r="M55" s="90"/>
      <c r="N55" s="91">
        <f>'Be'!M15</f>
        <v>0</v>
      </c>
    </row>
    <row r="56" spans="1:14" ht="15">
      <c r="A56" s="83" t="s">
        <v>67</v>
      </c>
      <c r="B56" s="84">
        <f>'Be'!A16</f>
        <v>0</v>
      </c>
      <c r="C56" s="85">
        <f>'Be'!B16</f>
        <v>0</v>
      </c>
      <c r="D56" s="86">
        <f>'Be'!C16</f>
        <v>0</v>
      </c>
      <c r="E56" s="87">
        <f>'Be'!D16</f>
        <v>0</v>
      </c>
      <c r="F56" s="86">
        <f>'Be'!E16</f>
        <v>0</v>
      </c>
      <c r="G56" s="87">
        <f>'Be'!F16</f>
        <v>0</v>
      </c>
      <c r="H56" s="86">
        <f>'Be'!G16</f>
        <v>0</v>
      </c>
      <c r="I56" s="87">
        <f>'Be'!H16</f>
        <v>0</v>
      </c>
      <c r="J56" s="88">
        <f>'Be'!I16</f>
        <v>0</v>
      </c>
      <c r="K56" s="87">
        <f>'Be'!J16</f>
        <v>0</v>
      </c>
      <c r="L56" s="89">
        <f>'Be'!K16</f>
        <v>0</v>
      </c>
      <c r="M56" s="90"/>
      <c r="N56" s="91">
        <f>'Be'!M16</f>
        <v>0</v>
      </c>
    </row>
    <row r="57" spans="1:14" ht="15">
      <c r="A57" s="92" t="s">
        <v>68</v>
      </c>
      <c r="B57" s="84">
        <f>'Be'!A17</f>
        <v>0</v>
      </c>
      <c r="C57" s="85">
        <f>'Be'!B17</f>
        <v>0</v>
      </c>
      <c r="D57" s="86">
        <f>'Be'!C17</f>
        <v>0</v>
      </c>
      <c r="E57" s="87">
        <f>'Be'!D17</f>
        <v>0</v>
      </c>
      <c r="F57" s="86">
        <f>'Be'!E17</f>
        <v>0</v>
      </c>
      <c r="G57" s="87">
        <f>'Be'!F17</f>
        <v>0</v>
      </c>
      <c r="H57" s="86">
        <f>'Be'!G17</f>
        <v>0</v>
      </c>
      <c r="I57" s="87">
        <f>'Be'!H17</f>
        <v>0</v>
      </c>
      <c r="J57" s="88">
        <f>'Be'!I17</f>
        <v>0</v>
      </c>
      <c r="K57" s="87">
        <f>'Be'!J17</f>
        <v>0</v>
      </c>
      <c r="L57" s="89">
        <f>'Be'!K17</f>
        <v>0</v>
      </c>
      <c r="M57" s="90"/>
      <c r="N57" s="91">
        <f>'Be'!M17</f>
        <v>0</v>
      </c>
    </row>
    <row r="58" spans="1:14" ht="15">
      <c r="A58" s="83" t="s">
        <v>69</v>
      </c>
      <c r="B58" s="84">
        <f>'Be'!A18</f>
        <v>0</v>
      </c>
      <c r="C58" s="85">
        <f>'Be'!B18</f>
        <v>0</v>
      </c>
      <c r="D58" s="86">
        <f>'Be'!C18</f>
        <v>0</v>
      </c>
      <c r="E58" s="87">
        <f>'Be'!D18</f>
        <v>0</v>
      </c>
      <c r="F58" s="86">
        <f>'Be'!E18</f>
        <v>0</v>
      </c>
      <c r="G58" s="87">
        <f>'Be'!F18</f>
        <v>0</v>
      </c>
      <c r="H58" s="86">
        <f>'Be'!G18</f>
        <v>0</v>
      </c>
      <c r="I58" s="87">
        <f>'Be'!H18</f>
        <v>0</v>
      </c>
      <c r="J58" s="88">
        <f>'Be'!I18</f>
        <v>0</v>
      </c>
      <c r="K58" s="87">
        <f>'Be'!J18</f>
        <v>0</v>
      </c>
      <c r="L58" s="89">
        <f>'Be'!K18</f>
        <v>0</v>
      </c>
      <c r="M58" s="90"/>
      <c r="N58" s="91">
        <f>'Be'!M18</f>
        <v>0</v>
      </c>
    </row>
    <row r="59" spans="1:14" ht="15">
      <c r="A59" s="92" t="s">
        <v>70</v>
      </c>
      <c r="B59" s="84">
        <f>'Be'!A19</f>
        <v>0</v>
      </c>
      <c r="C59" s="85">
        <f>'Be'!B19</f>
        <v>0</v>
      </c>
      <c r="D59" s="86">
        <f>'Be'!C19</f>
        <v>0</v>
      </c>
      <c r="E59" s="87">
        <f>'Be'!D19</f>
        <v>0</v>
      </c>
      <c r="F59" s="86">
        <f>'Be'!E19</f>
        <v>0</v>
      </c>
      <c r="G59" s="87">
        <f>'Be'!F19</f>
        <v>0</v>
      </c>
      <c r="H59" s="86">
        <f>'Be'!G19</f>
        <v>0</v>
      </c>
      <c r="I59" s="87">
        <f>'Be'!H19</f>
        <v>0</v>
      </c>
      <c r="J59" s="88">
        <f>'Be'!I19</f>
        <v>0</v>
      </c>
      <c r="K59" s="87">
        <f>'Be'!J19</f>
        <v>0</v>
      </c>
      <c r="L59" s="89">
        <f>'Be'!K19</f>
        <v>0</v>
      </c>
      <c r="M59" s="90"/>
      <c r="N59" s="91">
        <f>'Be'!M19</f>
        <v>0</v>
      </c>
    </row>
    <row r="60" spans="1:14" ht="15">
      <c r="A60" s="83" t="s">
        <v>71</v>
      </c>
      <c r="B60" s="84">
        <f>'Be'!A20</f>
        <v>0</v>
      </c>
      <c r="C60" s="85">
        <f>'Be'!B20</f>
        <v>0</v>
      </c>
      <c r="D60" s="86">
        <f>'Be'!C20</f>
        <v>0</v>
      </c>
      <c r="E60" s="87">
        <f>'Be'!D20</f>
        <v>0</v>
      </c>
      <c r="F60" s="86">
        <f>'Be'!E20</f>
        <v>0</v>
      </c>
      <c r="G60" s="87">
        <f>'Be'!F20</f>
        <v>0</v>
      </c>
      <c r="H60" s="86">
        <f>'Be'!G20</f>
        <v>0</v>
      </c>
      <c r="I60" s="87">
        <f>'Be'!H20</f>
        <v>0</v>
      </c>
      <c r="J60" s="88">
        <f>'Be'!I20</f>
        <v>0</v>
      </c>
      <c r="K60" s="87">
        <f>'Be'!J20</f>
        <v>0</v>
      </c>
      <c r="L60" s="89">
        <f>'Be'!K20</f>
        <v>0</v>
      </c>
      <c r="M60" s="90"/>
      <c r="N60" s="91">
        <f>'Be'!M20</f>
        <v>0</v>
      </c>
    </row>
    <row r="61" spans="1:14" ht="15">
      <c r="A61" s="92" t="s">
        <v>72</v>
      </c>
      <c r="B61" s="84">
        <f>'Be'!A21</f>
        <v>0</v>
      </c>
      <c r="C61" s="85">
        <f>'Be'!B21</f>
        <v>0</v>
      </c>
      <c r="D61" s="86">
        <f>'Be'!C21</f>
        <v>0</v>
      </c>
      <c r="E61" s="87">
        <f>'Be'!D21</f>
        <v>0</v>
      </c>
      <c r="F61" s="86">
        <f>'Be'!E21</f>
        <v>0</v>
      </c>
      <c r="G61" s="87">
        <f>'Be'!F21</f>
        <v>0</v>
      </c>
      <c r="H61" s="86">
        <f>'Be'!G21</f>
        <v>0</v>
      </c>
      <c r="I61" s="87">
        <f>'Be'!H21</f>
        <v>0</v>
      </c>
      <c r="J61" s="88">
        <f>'Be'!I21</f>
        <v>0</v>
      </c>
      <c r="K61" s="87">
        <f>'Be'!J21</f>
        <v>0</v>
      </c>
      <c r="L61" s="89">
        <f>'Be'!K21</f>
        <v>0</v>
      </c>
      <c r="M61" s="90"/>
      <c r="N61" s="91">
        <f>'Be'!M21</f>
        <v>0</v>
      </c>
    </row>
    <row r="62" spans="1:14" ht="15">
      <c r="A62" s="83" t="s">
        <v>73</v>
      </c>
      <c r="B62" s="84">
        <f>'Be'!A22</f>
        <v>0</v>
      </c>
      <c r="C62" s="85">
        <f>'Be'!B22</f>
        <v>0</v>
      </c>
      <c r="D62" s="86">
        <f>'Be'!C22</f>
        <v>0</v>
      </c>
      <c r="E62" s="87">
        <f>'Be'!D22</f>
        <v>0</v>
      </c>
      <c r="F62" s="86">
        <f>'Be'!E22</f>
        <v>0</v>
      </c>
      <c r="G62" s="87">
        <f>'Be'!F22</f>
        <v>0</v>
      </c>
      <c r="H62" s="86">
        <f>'Be'!G22</f>
        <v>0</v>
      </c>
      <c r="I62" s="87">
        <f>'Be'!H22</f>
        <v>0</v>
      </c>
      <c r="J62" s="88">
        <f>'Be'!I22</f>
        <v>0</v>
      </c>
      <c r="K62" s="87">
        <f>'Be'!J22</f>
        <v>0</v>
      </c>
      <c r="L62" s="89">
        <f>'Be'!K22</f>
        <v>0</v>
      </c>
      <c r="M62" s="90"/>
      <c r="N62" s="91">
        <f>'Be'!M22</f>
        <v>0</v>
      </c>
    </row>
    <row r="63" spans="1:14" ht="15">
      <c r="A63" s="92" t="s">
        <v>74</v>
      </c>
      <c r="B63" s="84">
        <f>'Be'!A23</f>
        <v>0</v>
      </c>
      <c r="C63" s="85">
        <f>'Be'!B23</f>
        <v>0</v>
      </c>
      <c r="D63" s="86">
        <f>'Be'!C23</f>
        <v>0</v>
      </c>
      <c r="E63" s="87">
        <f>'Be'!D23</f>
        <v>0</v>
      </c>
      <c r="F63" s="86">
        <f>'Be'!E23</f>
        <v>0</v>
      </c>
      <c r="G63" s="87">
        <f>'Be'!F23</f>
        <v>0</v>
      </c>
      <c r="H63" s="86">
        <f>'Be'!G23</f>
        <v>0</v>
      </c>
      <c r="I63" s="87">
        <f>'Be'!H23</f>
        <v>0</v>
      </c>
      <c r="J63" s="88">
        <f>'Be'!I23</f>
        <v>0</v>
      </c>
      <c r="K63" s="87">
        <f>'Be'!J23</f>
        <v>0</v>
      </c>
      <c r="L63" s="89">
        <f>'Be'!K23</f>
        <v>0</v>
      </c>
      <c r="M63" s="90"/>
      <c r="N63" s="91">
        <f>'Be'!M23</f>
        <v>0</v>
      </c>
    </row>
    <row r="64" spans="1:14" ht="15">
      <c r="A64" s="83" t="s">
        <v>75</v>
      </c>
      <c r="B64" s="84">
        <f>'Be'!A24</f>
        <v>0</v>
      </c>
      <c r="C64" s="85">
        <f>'Be'!B24</f>
        <v>0</v>
      </c>
      <c r="D64" s="86">
        <f>'Be'!C24</f>
        <v>0</v>
      </c>
      <c r="E64" s="87">
        <f>'Be'!D24</f>
        <v>0</v>
      </c>
      <c r="F64" s="86">
        <f>'Be'!E24</f>
        <v>0</v>
      </c>
      <c r="G64" s="87">
        <f>'Be'!F24</f>
        <v>0</v>
      </c>
      <c r="H64" s="86">
        <f>'Be'!G24</f>
        <v>0</v>
      </c>
      <c r="I64" s="87">
        <f>'Be'!H24</f>
        <v>0</v>
      </c>
      <c r="J64" s="88">
        <f>'Be'!I24</f>
        <v>0</v>
      </c>
      <c r="K64" s="87">
        <f>'Be'!J24</f>
        <v>0</v>
      </c>
      <c r="L64" s="89">
        <f>'Be'!K24</f>
        <v>0</v>
      </c>
      <c r="M64" s="90"/>
      <c r="N64" s="91">
        <f>'Be'!M24</f>
        <v>0</v>
      </c>
    </row>
    <row r="65" spans="1:14" ht="15">
      <c r="A65" s="92" t="s">
        <v>76</v>
      </c>
      <c r="B65" s="84">
        <f>'Be'!A25</f>
        <v>0</v>
      </c>
      <c r="C65" s="85">
        <f>'Be'!B25</f>
        <v>0</v>
      </c>
      <c r="D65" s="86">
        <f>'Be'!C25</f>
        <v>0</v>
      </c>
      <c r="E65" s="87">
        <f>'Be'!D25</f>
        <v>0</v>
      </c>
      <c r="F65" s="86">
        <f>'Be'!E25</f>
        <v>0</v>
      </c>
      <c r="G65" s="87">
        <f>'Be'!F25</f>
        <v>0</v>
      </c>
      <c r="H65" s="86">
        <f>'Be'!G25</f>
        <v>0</v>
      </c>
      <c r="I65" s="87">
        <f>'Be'!H25</f>
        <v>0</v>
      </c>
      <c r="J65" s="88">
        <f>'Be'!I25</f>
        <v>0</v>
      </c>
      <c r="K65" s="87">
        <f>'Be'!J25</f>
        <v>0</v>
      </c>
      <c r="L65" s="89">
        <f>'Be'!K25</f>
        <v>0</v>
      </c>
      <c r="M65" s="90"/>
      <c r="N65" s="91">
        <f>'Be'!M25</f>
        <v>0</v>
      </c>
    </row>
    <row r="66" spans="1:14" ht="15">
      <c r="A66" s="83" t="s">
        <v>77</v>
      </c>
      <c r="B66" s="84" t="str">
        <f>'Be'!A29</f>
        <v>Busa Anna Dorina</v>
      </c>
      <c r="C66" s="85">
        <f>'Be'!B29</f>
        <v>0</v>
      </c>
      <c r="D66" s="86">
        <f>'Be'!C29</f>
        <v>0</v>
      </c>
      <c r="E66" s="87">
        <f>'Be'!D29</f>
        <v>0</v>
      </c>
      <c r="F66" s="86">
        <f>'Be'!E29</f>
        <v>0</v>
      </c>
      <c r="G66" s="87">
        <f>'Be'!F29</f>
        <v>0</v>
      </c>
      <c r="H66" s="86">
        <f>'Be'!G29</f>
        <v>0</v>
      </c>
      <c r="I66" s="87">
        <f>'Be'!H29</f>
        <v>0</v>
      </c>
      <c r="J66" s="88">
        <f>'Be'!I29</f>
        <v>0</v>
      </c>
      <c r="K66" s="87">
        <f>'Be'!J29</f>
        <v>0</v>
      </c>
      <c r="L66" s="89">
        <f>'Be'!K29</f>
        <v>0</v>
      </c>
      <c r="M66" s="90"/>
      <c r="N66" s="91" t="str">
        <f>'Be'!A27</f>
        <v>Bonyhád, PSEG</v>
      </c>
    </row>
    <row r="67" spans="1:14" ht="15">
      <c r="A67" s="92" t="s">
        <v>78</v>
      </c>
      <c r="B67" s="84" t="str">
        <f>'Be'!A30</f>
        <v>Dömény Kitti Katalin </v>
      </c>
      <c r="C67" s="85">
        <f>'Be'!B30</f>
        <v>0</v>
      </c>
      <c r="D67" s="86">
        <f>'Be'!C30</f>
        <v>0</v>
      </c>
      <c r="E67" s="87">
        <f>'Be'!D30</f>
        <v>0</v>
      </c>
      <c r="F67" s="86">
        <f>'Be'!E30</f>
        <v>0</v>
      </c>
      <c r="G67" s="87">
        <f>'Be'!F30</f>
        <v>0</v>
      </c>
      <c r="H67" s="86">
        <f>'Be'!G30</f>
        <v>0</v>
      </c>
      <c r="I67" s="87">
        <f>'Be'!H30</f>
        <v>0</v>
      </c>
      <c r="J67" s="88">
        <f>'Be'!I30</f>
        <v>0</v>
      </c>
      <c r="K67" s="87">
        <f>'Be'!J30</f>
        <v>0</v>
      </c>
      <c r="L67" s="89">
        <f>'Be'!K30</f>
        <v>0</v>
      </c>
      <c r="M67" s="90"/>
      <c r="N67" s="91" t="str">
        <f>'Be'!A27</f>
        <v>Bonyhád, PSEG</v>
      </c>
    </row>
    <row r="68" spans="1:14" ht="15">
      <c r="A68" s="83" t="s">
        <v>79</v>
      </c>
      <c r="B68" s="84" t="str">
        <f>'Be'!A31</f>
        <v>Orsós Zsuzsanna</v>
      </c>
      <c r="C68" s="85">
        <f>'Be'!B31</f>
        <v>0</v>
      </c>
      <c r="D68" s="86">
        <f>'Be'!C31</f>
        <v>0</v>
      </c>
      <c r="E68" s="87">
        <f>'Be'!D31</f>
        <v>0</v>
      </c>
      <c r="F68" s="86">
        <f>'Be'!E31</f>
        <v>0</v>
      </c>
      <c r="G68" s="87">
        <f>'Be'!F31</f>
        <v>0</v>
      </c>
      <c r="H68" s="86">
        <f>'Be'!G31</f>
        <v>0</v>
      </c>
      <c r="I68" s="87">
        <f>'Be'!H31</f>
        <v>0</v>
      </c>
      <c r="J68" s="88">
        <f>'Be'!I31</f>
        <v>0</v>
      </c>
      <c r="K68" s="87">
        <f>'Be'!J31</f>
        <v>0</v>
      </c>
      <c r="L68" s="89">
        <f>'Be'!K31</f>
        <v>0</v>
      </c>
      <c r="M68" s="90"/>
      <c r="N68" s="91" t="str">
        <f>'Be'!A27</f>
        <v>Bonyhád, PSEG</v>
      </c>
    </row>
    <row r="69" spans="1:14" ht="15">
      <c r="A69" s="92" t="s">
        <v>80</v>
      </c>
      <c r="B69" s="84" t="str">
        <f>'Be'!A32</f>
        <v>Stocker Katalin</v>
      </c>
      <c r="C69" s="85">
        <f>'Be'!B32</f>
        <v>0</v>
      </c>
      <c r="D69" s="86">
        <f>'Be'!C32</f>
        <v>0</v>
      </c>
      <c r="E69" s="87">
        <f>'Be'!D32</f>
        <v>0</v>
      </c>
      <c r="F69" s="86">
        <f>'Be'!E32</f>
        <v>0</v>
      </c>
      <c r="G69" s="87">
        <f>'Be'!F32</f>
        <v>0</v>
      </c>
      <c r="H69" s="86">
        <f>'Be'!G32</f>
        <v>0</v>
      </c>
      <c r="I69" s="87">
        <f>'Be'!H32</f>
        <v>0</v>
      </c>
      <c r="J69" s="88">
        <f>'Be'!I32</f>
        <v>0</v>
      </c>
      <c r="K69" s="87">
        <f>'Be'!J32</f>
        <v>0</v>
      </c>
      <c r="L69" s="89">
        <f>'Be'!K32</f>
        <v>0</v>
      </c>
      <c r="M69" s="90"/>
      <c r="N69" s="91" t="str">
        <f>'Be'!A27</f>
        <v>Bonyhád, PSEG</v>
      </c>
    </row>
    <row r="70" spans="1:14" ht="15">
      <c r="A70" s="83" t="s">
        <v>81</v>
      </c>
      <c r="B70" s="84" t="str">
        <f>'Be'!A33</f>
        <v>Szabó Alexa</v>
      </c>
      <c r="C70" s="85">
        <f>'Be'!B33</f>
        <v>0</v>
      </c>
      <c r="D70" s="86">
        <f>'Be'!C33</f>
        <v>0</v>
      </c>
      <c r="E70" s="87">
        <f>'Be'!D33</f>
        <v>0</v>
      </c>
      <c r="F70" s="86">
        <f>'Be'!E33</f>
        <v>0</v>
      </c>
      <c r="G70" s="87">
        <f>'Be'!F33</f>
        <v>0</v>
      </c>
      <c r="H70" s="86">
        <f>'Be'!G33</f>
        <v>0</v>
      </c>
      <c r="I70" s="87">
        <f>'Be'!H33</f>
        <v>0</v>
      </c>
      <c r="J70" s="88">
        <f>'Be'!I33</f>
        <v>0</v>
      </c>
      <c r="K70" s="87">
        <f>'Be'!J33</f>
        <v>0</v>
      </c>
      <c r="L70" s="89">
        <f>'Be'!K33</f>
        <v>0</v>
      </c>
      <c r="M70" s="90"/>
      <c r="N70" s="91" t="str">
        <f>'Be'!A27</f>
        <v>Bonyhád, PSEG</v>
      </c>
    </row>
    <row r="71" spans="1:14" ht="15">
      <c r="A71" s="92" t="s">
        <v>82</v>
      </c>
      <c r="B71" s="84" t="str">
        <f>'Be'!A34</f>
        <v>Unti Zita</v>
      </c>
      <c r="C71" s="85">
        <f>'Be'!B34</f>
        <v>0</v>
      </c>
      <c r="D71" s="86">
        <f>'Be'!C34</f>
        <v>0</v>
      </c>
      <c r="E71" s="87">
        <f>'Be'!D34</f>
        <v>0</v>
      </c>
      <c r="F71" s="86">
        <f>'Be'!E34</f>
        <v>0</v>
      </c>
      <c r="G71" s="87">
        <f>'Be'!F34</f>
        <v>0</v>
      </c>
      <c r="H71" s="86">
        <f>'Be'!G34</f>
        <v>0</v>
      </c>
      <c r="I71" s="87">
        <f>'Be'!H34</f>
        <v>0</v>
      </c>
      <c r="J71" s="88">
        <f>'Be'!I34</f>
        <v>0</v>
      </c>
      <c r="K71" s="87">
        <f>'Be'!J34</f>
        <v>0</v>
      </c>
      <c r="L71" s="89">
        <f>'Be'!K34</f>
        <v>0</v>
      </c>
      <c r="M71" s="90"/>
      <c r="N71" s="91" t="str">
        <f>'Be'!A27</f>
        <v>Bonyhád, PSEG</v>
      </c>
    </row>
    <row r="72" spans="1:14" ht="15">
      <c r="A72" s="83" t="s">
        <v>83</v>
      </c>
      <c r="B72" s="84">
        <f>'Be'!A49</f>
        <v>0</v>
      </c>
      <c r="C72" s="85">
        <f>'Be'!B49</f>
        <v>0</v>
      </c>
      <c r="D72" s="86">
        <f>'Be'!C49</f>
        <v>0</v>
      </c>
      <c r="E72" s="87">
        <f>'Be'!D49</f>
        <v>0</v>
      </c>
      <c r="F72" s="86">
        <f>'Be'!E49</f>
        <v>0</v>
      </c>
      <c r="G72" s="87">
        <f>'Be'!F49</f>
        <v>0</v>
      </c>
      <c r="H72" s="86">
        <f>'Be'!G49</f>
        <v>0</v>
      </c>
      <c r="I72" s="87">
        <f>'Be'!H49</f>
        <v>0</v>
      </c>
      <c r="J72" s="88">
        <f>'Be'!I49</f>
        <v>0</v>
      </c>
      <c r="K72" s="87">
        <f>'Be'!J49</f>
        <v>0</v>
      </c>
      <c r="L72" s="89">
        <f>'Be'!K49</f>
        <v>0</v>
      </c>
      <c r="M72" s="90"/>
      <c r="N72" s="91">
        <f>'Be'!A47</f>
        <v>0</v>
      </c>
    </row>
    <row r="73" spans="1:14" ht="15">
      <c r="A73" s="92" t="s">
        <v>84</v>
      </c>
      <c r="B73" s="84">
        <f>'Be'!A50</f>
        <v>0</v>
      </c>
      <c r="C73" s="85">
        <f>'Be'!B50</f>
        <v>0</v>
      </c>
      <c r="D73" s="86">
        <f>'Be'!B51</f>
        <v>0</v>
      </c>
      <c r="E73" s="87">
        <f>'Be'!D50</f>
        <v>0</v>
      </c>
      <c r="F73" s="86">
        <f>'Be'!E50</f>
        <v>0</v>
      </c>
      <c r="G73" s="87">
        <f>'Be'!F50</f>
        <v>0</v>
      </c>
      <c r="H73" s="86">
        <f>'Be'!G50</f>
        <v>0</v>
      </c>
      <c r="I73" s="87">
        <f>'Be'!H50</f>
        <v>0</v>
      </c>
      <c r="J73" s="88">
        <f>'Be'!I50</f>
        <v>0</v>
      </c>
      <c r="K73" s="87">
        <f>'Be'!J50</f>
        <v>0</v>
      </c>
      <c r="L73" s="89">
        <f>'Be'!K50</f>
        <v>0</v>
      </c>
      <c r="M73" s="90"/>
      <c r="N73" s="91">
        <f>'Be'!A47</f>
        <v>0</v>
      </c>
    </row>
    <row r="74" spans="1:14" ht="15">
      <c r="A74" s="83" t="s">
        <v>85</v>
      </c>
      <c r="B74" s="84">
        <f>'Be'!A51</f>
        <v>0</v>
      </c>
      <c r="C74" s="85" t="e">
        <f>'Be'!#REF!</f>
        <v>#REF!</v>
      </c>
      <c r="D74" s="86">
        <f>'Be'!C51</f>
        <v>0</v>
      </c>
      <c r="E74" s="87">
        <f>'Be'!D51</f>
        <v>0</v>
      </c>
      <c r="F74" s="86">
        <f>'Be'!E51</f>
        <v>0</v>
      </c>
      <c r="G74" s="87">
        <f>'Be'!F51</f>
        <v>0</v>
      </c>
      <c r="H74" s="86">
        <f>'Be'!G51</f>
        <v>0</v>
      </c>
      <c r="I74" s="87">
        <f>'Be'!H51</f>
        <v>0</v>
      </c>
      <c r="J74" s="88">
        <f>'Be'!I51</f>
        <v>0</v>
      </c>
      <c r="K74" s="87">
        <f>'Be'!J51</f>
        <v>0</v>
      </c>
      <c r="L74" s="89">
        <f>'Be'!K51</f>
        <v>0</v>
      </c>
      <c r="M74" s="90"/>
      <c r="N74" s="91">
        <f>'Be'!A47</f>
        <v>0</v>
      </c>
    </row>
    <row r="75" spans="1:14" ht="15">
      <c r="A75" s="92" t="s">
        <v>86</v>
      </c>
      <c r="B75" s="84">
        <f>'Be'!A52</f>
        <v>0</v>
      </c>
      <c r="C75" s="85">
        <f>'Be'!B52</f>
        <v>0</v>
      </c>
      <c r="D75" s="86">
        <f>'Be'!C52</f>
        <v>0</v>
      </c>
      <c r="E75" s="87">
        <f>'Be'!D52</f>
        <v>0</v>
      </c>
      <c r="F75" s="86">
        <f>'Be'!E52</f>
        <v>0</v>
      </c>
      <c r="G75" s="87">
        <f>'Be'!F52</f>
        <v>0</v>
      </c>
      <c r="H75" s="86">
        <f>'Be'!G52</f>
        <v>0</v>
      </c>
      <c r="I75" s="87">
        <f>'Be'!H52</f>
        <v>0</v>
      </c>
      <c r="J75" s="88">
        <f>'Be'!I52</f>
        <v>0</v>
      </c>
      <c r="K75" s="87">
        <f>'Be'!J52</f>
        <v>0</v>
      </c>
      <c r="L75" s="89">
        <f>'Be'!K52</f>
        <v>0</v>
      </c>
      <c r="M75" s="90"/>
      <c r="N75" s="91">
        <f>'Be'!A47</f>
        <v>0</v>
      </c>
    </row>
    <row r="76" spans="1:14" ht="15">
      <c r="A76" s="83" t="s">
        <v>87</v>
      </c>
      <c r="B76" s="84">
        <f>'Be'!A53</f>
        <v>0</v>
      </c>
      <c r="C76" s="85">
        <f>'Be'!B53</f>
        <v>0</v>
      </c>
      <c r="D76" s="86">
        <f>'Be'!C53</f>
        <v>0</v>
      </c>
      <c r="E76" s="87">
        <f>'Be'!D53</f>
        <v>0</v>
      </c>
      <c r="F76" s="86">
        <f>'Be'!E53</f>
        <v>0</v>
      </c>
      <c r="G76" s="87">
        <f>'Be'!F53</f>
        <v>0</v>
      </c>
      <c r="H76" s="86">
        <f>'Be'!G53</f>
        <v>0</v>
      </c>
      <c r="I76" s="87">
        <f>'Be'!H53</f>
        <v>0</v>
      </c>
      <c r="J76" s="88">
        <f>'Be'!I53</f>
        <v>0</v>
      </c>
      <c r="K76" s="87">
        <f>'Be'!J53</f>
        <v>0</v>
      </c>
      <c r="L76" s="89">
        <f>'Be'!K53</f>
        <v>0</v>
      </c>
      <c r="M76" s="90"/>
      <c r="N76" s="91">
        <f>'Be'!A47</f>
        <v>0</v>
      </c>
    </row>
    <row r="77" spans="1:14" ht="15">
      <c r="A77" s="92" t="s">
        <v>88</v>
      </c>
      <c r="B77" s="84">
        <f>'Be'!A54</f>
        <v>0</v>
      </c>
      <c r="C77" s="85">
        <f>'Be'!B54</f>
        <v>0</v>
      </c>
      <c r="D77" s="86">
        <f>'Be'!C54</f>
        <v>0</v>
      </c>
      <c r="E77" s="87">
        <f>'Be'!D54</f>
        <v>0</v>
      </c>
      <c r="F77" s="86">
        <f>'Be'!E54</f>
        <v>0</v>
      </c>
      <c r="G77" s="87">
        <f>'Be'!F54</f>
        <v>0</v>
      </c>
      <c r="H77" s="86">
        <f>'Be'!G54</f>
        <v>0</v>
      </c>
      <c r="I77" s="87">
        <f>'Be'!H54</f>
        <v>0</v>
      </c>
      <c r="J77" s="88">
        <f>'Be'!I54</f>
        <v>0</v>
      </c>
      <c r="K77" s="87">
        <f>'Be'!J54</f>
        <v>0</v>
      </c>
      <c r="L77" s="89">
        <f>'Be'!K54</f>
        <v>0</v>
      </c>
      <c r="M77" s="90"/>
      <c r="N77" s="91">
        <f>'Be'!A47</f>
        <v>0</v>
      </c>
    </row>
    <row r="78" spans="1:14" ht="15">
      <c r="A78" s="83" t="s">
        <v>89</v>
      </c>
      <c r="B78" s="84">
        <f>'Be'!A94</f>
        <v>0</v>
      </c>
      <c r="C78" s="85">
        <f>'Be'!B94</f>
        <v>0</v>
      </c>
      <c r="D78" s="86">
        <f>'Be'!C94</f>
        <v>0</v>
      </c>
      <c r="E78" s="87">
        <f>'Be'!D94</f>
        <v>0</v>
      </c>
      <c r="F78" s="86">
        <f>'Be'!E94</f>
        <v>0</v>
      </c>
      <c r="G78" s="87">
        <f>'Be'!F94</f>
        <v>0</v>
      </c>
      <c r="H78" s="86">
        <f>'Be'!G94</f>
        <v>0</v>
      </c>
      <c r="I78" s="87">
        <f>'Be'!H94</f>
        <v>0</v>
      </c>
      <c r="J78" s="88">
        <f>'Be'!I94</f>
        <v>0</v>
      </c>
      <c r="K78" s="87">
        <f>'Be'!J94</f>
        <v>0</v>
      </c>
      <c r="L78" s="89">
        <f>'Be'!K94</f>
        <v>0</v>
      </c>
      <c r="M78" s="90"/>
      <c r="N78" s="91" t="str">
        <f>'Be'!A87</f>
        <v>Várdomb-Alsónána</v>
      </c>
    </row>
    <row r="79" spans="1:14" ht="15">
      <c r="A79" s="92" t="s">
        <v>90</v>
      </c>
      <c r="B79" s="84" t="str">
        <f>'Be'!A119</f>
        <v>Nyers Ramóna</v>
      </c>
      <c r="C79" s="85">
        <f>'Be'!B119</f>
        <v>0</v>
      </c>
      <c r="D79" s="86">
        <f>'Be'!C119</f>
        <v>0</v>
      </c>
      <c r="E79" s="87">
        <f>'Be'!D119</f>
        <v>0</v>
      </c>
      <c r="F79" s="86">
        <f>'Be'!E119</f>
        <v>0</v>
      </c>
      <c r="G79" s="87">
        <f>'Be'!F119</f>
        <v>0</v>
      </c>
      <c r="H79" s="86">
        <f>'Be'!G119</f>
        <v>0</v>
      </c>
      <c r="I79" s="87">
        <f>'Be'!H119</f>
        <v>0</v>
      </c>
      <c r="J79" s="88">
        <f>'Be'!I119</f>
        <v>0</v>
      </c>
      <c r="K79" s="87">
        <f>'Be'!J119</f>
        <v>0</v>
      </c>
      <c r="L79" s="89">
        <f>'Be'!K119</f>
        <v>0</v>
      </c>
      <c r="M79" s="90"/>
      <c r="N79" s="91" t="str">
        <f>'Be'!A117</f>
        <v>Dombóvár, Szt Orsolya</v>
      </c>
    </row>
    <row r="80" spans="1:14" ht="15">
      <c r="A80" s="83" t="s">
        <v>91</v>
      </c>
      <c r="B80" s="84" t="str">
        <f>'Be'!A120</f>
        <v>Zemán Zóra Zoé</v>
      </c>
      <c r="C80" s="85">
        <f>'Be'!B120</f>
        <v>0</v>
      </c>
      <c r="D80" s="86">
        <f>'Be'!C120</f>
        <v>0</v>
      </c>
      <c r="E80" s="87">
        <f>'Be'!D120</f>
        <v>0</v>
      </c>
      <c r="F80" s="86">
        <f>'Be'!E120</f>
        <v>0</v>
      </c>
      <c r="G80" s="87">
        <f>'Be'!F120</f>
        <v>0</v>
      </c>
      <c r="H80" s="86">
        <f>'Be'!G120</f>
        <v>0</v>
      </c>
      <c r="I80" s="87">
        <f>'Be'!H120</f>
        <v>0</v>
      </c>
      <c r="J80" s="88">
        <f>'Be'!I120</f>
        <v>0</v>
      </c>
      <c r="K80" s="87">
        <f>'Be'!J120</f>
        <v>0</v>
      </c>
      <c r="L80" s="89">
        <f>'Be'!K120</f>
        <v>0</v>
      </c>
      <c r="M80" s="90"/>
      <c r="N80" s="91" t="str">
        <f>'Be'!A117</f>
        <v>Dombóvár, Szt Orsolya</v>
      </c>
    </row>
    <row r="81" spans="1:14" ht="15">
      <c r="A81" s="92" t="s">
        <v>92</v>
      </c>
      <c r="B81" s="84" t="str">
        <f>'Be'!A121</f>
        <v>Szalay Zóra</v>
      </c>
      <c r="C81" s="85">
        <f>'Be'!B121</f>
        <v>0</v>
      </c>
      <c r="D81" s="86">
        <f>'Be'!C121</f>
        <v>0</v>
      </c>
      <c r="E81" s="87">
        <f>'Be'!D121</f>
        <v>0</v>
      </c>
      <c r="F81" s="86">
        <f>'Be'!E121</f>
        <v>0</v>
      </c>
      <c r="G81" s="87">
        <f>'Be'!F121</f>
        <v>0</v>
      </c>
      <c r="H81" s="86">
        <f>'Be'!G121</f>
        <v>0</v>
      </c>
      <c r="I81" s="87">
        <f>'Be'!H121</f>
        <v>0</v>
      </c>
      <c r="J81" s="88">
        <f>'Be'!I121</f>
        <v>0</v>
      </c>
      <c r="K81" s="87">
        <f>'Be'!J121</f>
        <v>0</v>
      </c>
      <c r="L81" s="89">
        <f>'Be'!K121</f>
        <v>0</v>
      </c>
      <c r="M81" s="90"/>
      <c r="N81" s="91" t="str">
        <f>'Be'!A117</f>
        <v>Dombóvár, Szt Orsolya</v>
      </c>
    </row>
    <row r="82" spans="1:14" ht="15">
      <c r="A82" s="83" t="s">
        <v>93</v>
      </c>
      <c r="B82" s="84" t="str">
        <f>'Be'!A122</f>
        <v>Nyisztor Luca Lia</v>
      </c>
      <c r="C82" s="85">
        <f>'Be'!B122</f>
        <v>0</v>
      </c>
      <c r="D82" s="86">
        <f>'Be'!C122</f>
        <v>0</v>
      </c>
      <c r="E82" s="87">
        <f>'Be'!D122</f>
        <v>0</v>
      </c>
      <c r="F82" s="86">
        <f>'Be'!E122</f>
        <v>0</v>
      </c>
      <c r="G82" s="87">
        <f>'Be'!F122</f>
        <v>0</v>
      </c>
      <c r="H82" s="86">
        <f>'Be'!G122</f>
        <v>0</v>
      </c>
      <c r="I82" s="87">
        <f>'Be'!H122</f>
        <v>0</v>
      </c>
      <c r="J82" s="88">
        <f>'Be'!I122</f>
        <v>0</v>
      </c>
      <c r="K82" s="87">
        <f>'Be'!J122</f>
        <v>0</v>
      </c>
      <c r="L82" s="89">
        <f>'Be'!K122</f>
        <v>0</v>
      </c>
      <c r="M82" s="90"/>
      <c r="N82" s="91" t="str">
        <f>'Be'!A117</f>
        <v>Dombóvár, Szt Orsolya</v>
      </c>
    </row>
    <row r="83" spans="1:14" ht="15">
      <c r="A83" s="92" t="s">
        <v>94</v>
      </c>
      <c r="B83" s="84" t="str">
        <f>'Be'!A123</f>
        <v>Szőke Hédi</v>
      </c>
      <c r="C83" s="85">
        <f>'Be'!B123</f>
        <v>0</v>
      </c>
      <c r="D83" s="86">
        <f>'Be'!C123</f>
        <v>0</v>
      </c>
      <c r="E83" s="87">
        <f>'Be'!D123</f>
        <v>0</v>
      </c>
      <c r="F83" s="86">
        <f>'Be'!E123</f>
        <v>0</v>
      </c>
      <c r="G83" s="87">
        <f>'Be'!F123</f>
        <v>0</v>
      </c>
      <c r="H83" s="86">
        <f>'Be'!G123</f>
        <v>0</v>
      </c>
      <c r="I83" s="87">
        <f>'Be'!H123</f>
        <v>0</v>
      </c>
      <c r="J83" s="88">
        <f>'Be'!I123</f>
        <v>0</v>
      </c>
      <c r="K83" s="87">
        <f>'Be'!J123</f>
        <v>0</v>
      </c>
      <c r="L83" s="89">
        <f>'Be'!K123</f>
        <v>0</v>
      </c>
      <c r="M83" s="90"/>
      <c r="N83" s="91" t="str">
        <f>'Be'!A117</f>
        <v>Dombóvár, Szt Orsolya</v>
      </c>
    </row>
    <row r="84" spans="1:14" ht="15">
      <c r="A84" s="83" t="s">
        <v>95</v>
      </c>
      <c r="B84" s="84" t="str">
        <f>'Be'!A124</f>
        <v>Péter Dalma</v>
      </c>
      <c r="C84" s="85">
        <f>'Be'!B124</f>
        <v>0</v>
      </c>
      <c r="D84" s="86">
        <f>'Be'!C124</f>
        <v>0</v>
      </c>
      <c r="E84" s="87">
        <f>'Be'!D124</f>
        <v>0</v>
      </c>
      <c r="F84" s="86">
        <f>'Be'!E124</f>
        <v>0</v>
      </c>
      <c r="G84" s="87">
        <f>'Be'!F124</f>
        <v>0</v>
      </c>
      <c r="H84" s="86">
        <f>'Be'!G124</f>
        <v>0</v>
      </c>
      <c r="I84" s="87">
        <f>'Be'!H124</f>
        <v>0</v>
      </c>
      <c r="J84" s="88">
        <f>'Be'!I124</f>
        <v>0</v>
      </c>
      <c r="K84" s="87">
        <f>'Be'!J124</f>
        <v>0</v>
      </c>
      <c r="L84" s="89">
        <f>'Be'!K124</f>
        <v>0</v>
      </c>
      <c r="M84" s="90"/>
      <c r="N84" s="91" t="str">
        <f>'Be'!A117</f>
        <v>Dombóvár, Szt Orsolya</v>
      </c>
    </row>
    <row r="85" spans="1:14" ht="15">
      <c r="A85" s="92" t="s">
        <v>96</v>
      </c>
      <c r="B85" s="84">
        <f>'Be'!A129</f>
        <v>0</v>
      </c>
      <c r="C85" s="85">
        <f>'Be'!B129</f>
        <v>0</v>
      </c>
      <c r="D85" s="86">
        <f>'Be'!C129</f>
        <v>0</v>
      </c>
      <c r="E85" s="87">
        <f>'Be'!D129</f>
        <v>0</v>
      </c>
      <c r="F85" s="86">
        <f>'Be'!E129</f>
        <v>0</v>
      </c>
      <c r="G85" s="87">
        <f>'Be'!F129</f>
        <v>0</v>
      </c>
      <c r="H85" s="86">
        <f>'Be'!G129</f>
        <v>0</v>
      </c>
      <c r="I85" s="87">
        <f>'Be'!H129</f>
        <v>0</v>
      </c>
      <c r="J85" s="88">
        <f>'Be'!I129</f>
        <v>0</v>
      </c>
      <c r="K85" s="87">
        <f>'Be'!J129</f>
        <v>0</v>
      </c>
      <c r="L85" s="89">
        <f>'Be'!K129</f>
        <v>0</v>
      </c>
      <c r="M85" s="90"/>
      <c r="N85" s="91">
        <f>'Be'!A127</f>
        <v>0</v>
      </c>
    </row>
    <row r="86" spans="1:14" ht="15">
      <c r="A86" s="83" t="s">
        <v>97</v>
      </c>
      <c r="B86" s="84">
        <f>'Be'!A130</f>
        <v>0</v>
      </c>
      <c r="C86" s="85">
        <f>'Be'!B130</f>
        <v>0</v>
      </c>
      <c r="D86" s="86">
        <f>'Be'!C130</f>
        <v>0</v>
      </c>
      <c r="E86" s="87">
        <f>'Be'!D130</f>
        <v>0</v>
      </c>
      <c r="F86" s="86">
        <f>'Be'!E130</f>
        <v>0</v>
      </c>
      <c r="G86" s="87">
        <f>'Be'!F130</f>
        <v>0</v>
      </c>
      <c r="H86" s="86">
        <f>'Be'!G130</f>
        <v>0</v>
      </c>
      <c r="I86" s="87">
        <f>'Be'!H130</f>
        <v>0</v>
      </c>
      <c r="J86" s="88">
        <f>'Be'!I130</f>
        <v>0</v>
      </c>
      <c r="K86" s="87">
        <f>'Be'!J130</f>
        <v>0</v>
      </c>
      <c r="L86" s="89">
        <f>'Be'!K130</f>
        <v>0</v>
      </c>
      <c r="M86" s="90"/>
      <c r="N86" s="91">
        <f>'Be'!A127</f>
        <v>0</v>
      </c>
    </row>
    <row r="87" spans="1:14" ht="15">
      <c r="A87" s="92" t="s">
        <v>98</v>
      </c>
      <c r="B87" s="84">
        <f>'Be'!A131</f>
        <v>0</v>
      </c>
      <c r="C87" s="85">
        <f>'Be'!B131</f>
        <v>0</v>
      </c>
      <c r="D87" s="86">
        <f>'Be'!C131</f>
        <v>0</v>
      </c>
      <c r="E87" s="87">
        <f>'Be'!D131</f>
        <v>0</v>
      </c>
      <c r="F87" s="86">
        <f>'Be'!E131</f>
        <v>0</v>
      </c>
      <c r="G87" s="87">
        <f>'Be'!F131</f>
        <v>0</v>
      </c>
      <c r="H87" s="86">
        <f>'Be'!G131</f>
        <v>0</v>
      </c>
      <c r="I87" s="87">
        <f>'Be'!H131</f>
        <v>0</v>
      </c>
      <c r="J87" s="88">
        <f>'Be'!I131</f>
        <v>0</v>
      </c>
      <c r="K87" s="87">
        <f>'Be'!J131</f>
        <v>0</v>
      </c>
      <c r="L87" s="89">
        <f>'Be'!K131</f>
        <v>0</v>
      </c>
      <c r="M87" s="90"/>
      <c r="N87" s="91">
        <f>'Be'!A127</f>
        <v>0</v>
      </c>
    </row>
    <row r="88" spans="1:14" ht="15">
      <c r="A88" s="83" t="s">
        <v>99</v>
      </c>
      <c r="B88" s="84">
        <f>'Be'!A132</f>
        <v>0</v>
      </c>
      <c r="C88" s="85">
        <f>'Be'!B132</f>
        <v>0</v>
      </c>
      <c r="D88" s="86">
        <f>'Be'!C132</f>
        <v>0</v>
      </c>
      <c r="E88" s="87">
        <f>'Be'!D132</f>
        <v>0</v>
      </c>
      <c r="F88" s="86">
        <f>'Be'!E132</f>
        <v>0</v>
      </c>
      <c r="G88" s="87">
        <f>'Be'!F132</f>
        <v>0</v>
      </c>
      <c r="H88" s="86">
        <f>'Be'!G132</f>
        <v>0</v>
      </c>
      <c r="I88" s="87">
        <f>'Be'!H132</f>
        <v>0</v>
      </c>
      <c r="J88" s="88">
        <f>'Be'!I132</f>
        <v>0</v>
      </c>
      <c r="K88" s="87">
        <f>'Be'!J132</f>
        <v>0</v>
      </c>
      <c r="L88" s="89">
        <f>'Be'!K132</f>
        <v>0</v>
      </c>
      <c r="M88" s="90"/>
      <c r="N88" s="91">
        <f>'Be'!A127</f>
        <v>0</v>
      </c>
    </row>
    <row r="89" spans="1:14" ht="15">
      <c r="A89" s="92" t="s">
        <v>100</v>
      </c>
      <c r="B89" s="84">
        <f>'Be'!A133</f>
        <v>0</v>
      </c>
      <c r="C89" s="85">
        <f>'Be'!B133</f>
        <v>0</v>
      </c>
      <c r="D89" s="86">
        <f>'Be'!C133</f>
        <v>0</v>
      </c>
      <c r="E89" s="87">
        <f>'Be'!D133</f>
        <v>0</v>
      </c>
      <c r="F89" s="86">
        <f>'Be'!E133</f>
        <v>0</v>
      </c>
      <c r="G89" s="87">
        <f>'Be'!F133</f>
        <v>0</v>
      </c>
      <c r="H89" s="86">
        <f>'Be'!G133</f>
        <v>0</v>
      </c>
      <c r="I89" s="87">
        <f>'Be'!H133</f>
        <v>0</v>
      </c>
      <c r="J89" s="88">
        <f>'Be'!I133</f>
        <v>0</v>
      </c>
      <c r="K89" s="87">
        <f>'Be'!J133</f>
        <v>0</v>
      </c>
      <c r="L89" s="89">
        <f>'Be'!K133</f>
        <v>0</v>
      </c>
      <c r="M89" s="90"/>
      <c r="N89" s="91">
        <f>'Be'!A127</f>
        <v>0</v>
      </c>
    </row>
    <row r="90" spans="1:14" ht="15">
      <c r="A90" s="83" t="s">
        <v>101</v>
      </c>
      <c r="B90" s="84">
        <f>'Be'!A134</f>
        <v>0</v>
      </c>
      <c r="C90" s="85">
        <f>'Be'!B134</f>
        <v>0</v>
      </c>
      <c r="D90" s="86">
        <f>'Be'!C134</f>
        <v>0</v>
      </c>
      <c r="E90" s="87">
        <f>'Be'!D134</f>
        <v>0</v>
      </c>
      <c r="F90" s="86">
        <f>'Be'!E134</f>
        <v>0</v>
      </c>
      <c r="G90" s="87">
        <f>'Be'!F134</f>
        <v>0</v>
      </c>
      <c r="H90" s="86">
        <f>'Be'!G134</f>
        <v>0</v>
      </c>
      <c r="I90" s="87">
        <f>'Be'!H134</f>
        <v>0</v>
      </c>
      <c r="J90" s="88">
        <f>'Be'!I134</f>
        <v>0</v>
      </c>
      <c r="K90" s="87">
        <f>'Be'!J134</f>
        <v>0</v>
      </c>
      <c r="L90" s="89">
        <f>'Be'!K134</f>
        <v>0</v>
      </c>
      <c r="M90" s="90"/>
      <c r="N90" s="91">
        <f>'Be'!A127</f>
        <v>0</v>
      </c>
    </row>
    <row r="91" spans="1:14" ht="15">
      <c r="A91" s="92" t="s">
        <v>102</v>
      </c>
      <c r="B91" s="84">
        <f>'Be'!A139</f>
        <v>0</v>
      </c>
      <c r="C91" s="85">
        <f>'Be'!B139</f>
        <v>0</v>
      </c>
      <c r="D91" s="86">
        <f>'Be'!C139</f>
        <v>0</v>
      </c>
      <c r="E91" s="87">
        <f>'Be'!D139</f>
        <v>0</v>
      </c>
      <c r="F91" s="86">
        <f>'Be'!E139</f>
        <v>0</v>
      </c>
      <c r="G91" s="87">
        <f>'Be'!F139</f>
        <v>0</v>
      </c>
      <c r="H91" s="86">
        <f>'Be'!G139</f>
        <v>0</v>
      </c>
      <c r="I91" s="87">
        <f>'Be'!H139</f>
        <v>0</v>
      </c>
      <c r="J91" s="88">
        <f>'Be'!I139</f>
        <v>0</v>
      </c>
      <c r="K91" s="87">
        <f>'Be'!J139</f>
        <v>0</v>
      </c>
      <c r="L91" s="89">
        <f>'Be'!K139</f>
        <v>0</v>
      </c>
      <c r="M91" s="90"/>
      <c r="N91" s="91">
        <f>'Be'!A137</f>
        <v>0</v>
      </c>
    </row>
    <row r="92" spans="1:14" ht="15">
      <c r="A92" s="83" t="s">
        <v>103</v>
      </c>
      <c r="B92" s="84">
        <f>'Be'!A140</f>
        <v>0</v>
      </c>
      <c r="C92" s="85">
        <f>'Be'!B140</f>
        <v>0</v>
      </c>
      <c r="D92" s="86">
        <f>'Be'!C140</f>
        <v>0</v>
      </c>
      <c r="E92" s="87">
        <f>'Be'!D140</f>
        <v>0</v>
      </c>
      <c r="F92" s="86">
        <f>'Be'!E140</f>
        <v>0</v>
      </c>
      <c r="G92" s="87">
        <f>'Be'!F140</f>
        <v>0</v>
      </c>
      <c r="H92" s="86">
        <f>'Be'!G140</f>
        <v>0</v>
      </c>
      <c r="I92" s="87">
        <f>'Be'!H140</f>
        <v>0</v>
      </c>
      <c r="J92" s="88">
        <f>'Be'!I140</f>
        <v>0</v>
      </c>
      <c r="K92" s="87">
        <f>'Be'!J140</f>
        <v>0</v>
      </c>
      <c r="L92" s="89">
        <f>'Be'!K140</f>
        <v>0</v>
      </c>
      <c r="M92" s="90"/>
      <c r="N92" s="91">
        <f>'Be'!A137</f>
        <v>0</v>
      </c>
    </row>
    <row r="93" spans="1:14" ht="15">
      <c r="A93" s="92" t="s">
        <v>104</v>
      </c>
      <c r="B93" s="84">
        <f>'Be'!A141</f>
        <v>0</v>
      </c>
      <c r="C93" s="85">
        <f>'Be'!B141</f>
        <v>0</v>
      </c>
      <c r="D93" s="86">
        <f>'Be'!C141</f>
        <v>0</v>
      </c>
      <c r="E93" s="87">
        <f>'Be'!D141</f>
        <v>0</v>
      </c>
      <c r="F93" s="86">
        <f>'Be'!E141</f>
        <v>0</v>
      </c>
      <c r="G93" s="87">
        <f>'Be'!F141</f>
        <v>0</v>
      </c>
      <c r="H93" s="86">
        <f>'Be'!G141</f>
        <v>0</v>
      </c>
      <c r="I93" s="87">
        <f>'Be'!H141</f>
        <v>0</v>
      </c>
      <c r="J93" s="88">
        <f>'Be'!I141</f>
        <v>0</v>
      </c>
      <c r="K93" s="87">
        <f>'Be'!J141</f>
        <v>0</v>
      </c>
      <c r="L93" s="89">
        <f>'Be'!K141</f>
        <v>0</v>
      </c>
      <c r="M93" s="90"/>
      <c r="N93" s="91">
        <f>'Be'!A137</f>
        <v>0</v>
      </c>
    </row>
    <row r="94" spans="1:14" ht="15">
      <c r="A94" s="83" t="s">
        <v>105</v>
      </c>
      <c r="B94" s="84">
        <f>'Be'!A142</f>
        <v>0</v>
      </c>
      <c r="C94" s="85">
        <f>'Be'!B142</f>
        <v>0</v>
      </c>
      <c r="D94" s="86">
        <f>'Be'!C142</f>
        <v>0</v>
      </c>
      <c r="E94" s="87">
        <f>'Be'!D142</f>
        <v>0</v>
      </c>
      <c r="F94" s="86">
        <f>'Be'!E142</f>
        <v>0</v>
      </c>
      <c r="G94" s="87">
        <f>'Be'!F142</f>
        <v>0</v>
      </c>
      <c r="H94" s="86">
        <f>'Be'!G142</f>
        <v>0</v>
      </c>
      <c r="I94" s="87">
        <f>'Be'!H142</f>
        <v>0</v>
      </c>
      <c r="J94" s="88">
        <f>'Be'!I142</f>
        <v>0</v>
      </c>
      <c r="K94" s="87">
        <f>'Be'!J142</f>
        <v>0</v>
      </c>
      <c r="L94" s="89">
        <f>'Be'!K142</f>
        <v>0</v>
      </c>
      <c r="M94" s="90"/>
      <c r="N94" s="91">
        <f>'Be'!A137</f>
        <v>0</v>
      </c>
    </row>
    <row r="95" spans="1:14" ht="15">
      <c r="A95" s="92" t="s">
        <v>106</v>
      </c>
      <c r="B95" s="84">
        <f>'Be'!A143</f>
        <v>0</v>
      </c>
      <c r="C95" s="85">
        <f>'Be'!B143</f>
        <v>0</v>
      </c>
      <c r="D95" s="86">
        <f>'Be'!C143</f>
        <v>0</v>
      </c>
      <c r="E95" s="87">
        <f>'Be'!D143</f>
        <v>0</v>
      </c>
      <c r="F95" s="86">
        <f>'Be'!E143</f>
        <v>0</v>
      </c>
      <c r="G95" s="87">
        <f>'Be'!F143</f>
        <v>0</v>
      </c>
      <c r="H95" s="86">
        <f>'Be'!G143</f>
        <v>0</v>
      </c>
      <c r="I95" s="87">
        <f>'Be'!H143</f>
        <v>0</v>
      </c>
      <c r="J95" s="88">
        <f>'Be'!I143</f>
        <v>0</v>
      </c>
      <c r="K95" s="87">
        <f>'Be'!J143</f>
        <v>0</v>
      </c>
      <c r="L95" s="89">
        <f>'Be'!K143</f>
        <v>0</v>
      </c>
      <c r="M95" s="90"/>
      <c r="N95" s="91">
        <f>'Be'!A137</f>
        <v>0</v>
      </c>
    </row>
    <row r="96" spans="1:14" ht="15">
      <c r="A96" s="83" t="s">
        <v>107</v>
      </c>
      <c r="B96" s="84">
        <f>'Be'!A144</f>
        <v>0</v>
      </c>
      <c r="C96" s="85">
        <f>'Be'!B144</f>
        <v>0</v>
      </c>
      <c r="D96" s="86">
        <f>'Be'!C144</f>
        <v>0</v>
      </c>
      <c r="E96" s="87">
        <f>'Be'!D144</f>
        <v>0</v>
      </c>
      <c r="F96" s="86">
        <f>'Be'!E144</f>
        <v>0</v>
      </c>
      <c r="G96" s="87">
        <f>'Be'!F144</f>
        <v>0</v>
      </c>
      <c r="H96" s="86">
        <f>'Be'!G144</f>
        <v>0</v>
      </c>
      <c r="I96" s="87">
        <f>'Be'!H144</f>
        <v>0</v>
      </c>
      <c r="J96" s="88">
        <f>'Be'!I144</f>
        <v>0</v>
      </c>
      <c r="K96" s="87">
        <f>'Be'!J144</f>
        <v>0</v>
      </c>
      <c r="L96" s="89">
        <f>'Be'!K144</f>
        <v>0</v>
      </c>
      <c r="M96" s="90"/>
      <c r="N96" s="91">
        <f>'Be'!A137</f>
        <v>0</v>
      </c>
    </row>
    <row r="97" spans="1:14" ht="15">
      <c r="A97" s="92" t="s">
        <v>108</v>
      </c>
      <c r="B97" s="84">
        <f>'Be'!A149</f>
        <v>0</v>
      </c>
      <c r="C97" s="85">
        <f>'Be'!B149</f>
        <v>0</v>
      </c>
      <c r="D97" s="86">
        <f>'Be'!C149</f>
        <v>0</v>
      </c>
      <c r="E97" s="87">
        <f>'Be'!D149</f>
        <v>0</v>
      </c>
      <c r="F97" s="86">
        <f>'Be'!E149</f>
        <v>0</v>
      </c>
      <c r="G97" s="87">
        <f>'Be'!F149</f>
        <v>0</v>
      </c>
      <c r="H97" s="86">
        <f>'Be'!G149</f>
        <v>0</v>
      </c>
      <c r="I97" s="87">
        <f>'Be'!H149</f>
        <v>0</v>
      </c>
      <c r="J97" s="88">
        <f>'Be'!I149</f>
        <v>0</v>
      </c>
      <c r="K97" s="87">
        <f>'Be'!J149</f>
        <v>0</v>
      </c>
      <c r="L97" s="89">
        <f>'Be'!K149</f>
        <v>0</v>
      </c>
      <c r="M97" s="90"/>
      <c r="N97" s="91">
        <f>'Be'!A147</f>
        <v>0</v>
      </c>
    </row>
    <row r="98" spans="1:14" ht="15">
      <c r="A98" s="83" t="s">
        <v>109</v>
      </c>
      <c r="B98" s="84">
        <f>'Be'!A150</f>
        <v>0</v>
      </c>
      <c r="C98" s="85">
        <f>'Be'!B150</f>
        <v>0</v>
      </c>
      <c r="D98" s="86">
        <f>'Be'!C150</f>
        <v>0</v>
      </c>
      <c r="E98" s="87">
        <f>'Be'!D150</f>
        <v>0</v>
      </c>
      <c r="F98" s="86">
        <f>'Be'!E150</f>
        <v>0</v>
      </c>
      <c r="G98" s="87">
        <f>'Be'!F150</f>
        <v>0</v>
      </c>
      <c r="H98" s="86">
        <f>'Be'!G150</f>
        <v>0</v>
      </c>
      <c r="I98" s="87">
        <f>'Be'!H150</f>
        <v>0</v>
      </c>
      <c r="J98" s="88">
        <f>'Be'!I150</f>
        <v>0</v>
      </c>
      <c r="K98" s="87">
        <f>'Be'!J150</f>
        <v>0</v>
      </c>
      <c r="L98" s="89">
        <f>'Be'!K150</f>
        <v>0</v>
      </c>
      <c r="M98" s="90"/>
      <c r="N98" s="91">
        <f>'Be'!A147</f>
        <v>0</v>
      </c>
    </row>
    <row r="99" spans="1:14" ht="15">
      <c r="A99" s="92" t="s">
        <v>110</v>
      </c>
      <c r="B99" s="84">
        <f>'Be'!A151</f>
        <v>0</v>
      </c>
      <c r="C99" s="85">
        <f>'Be'!B151</f>
        <v>0</v>
      </c>
      <c r="D99" s="86">
        <f>'Be'!C151</f>
        <v>0</v>
      </c>
      <c r="E99" s="87">
        <f>'Be'!D151</f>
        <v>0</v>
      </c>
      <c r="F99" s="86">
        <f>'Be'!E151</f>
        <v>0</v>
      </c>
      <c r="G99" s="87">
        <f>'Be'!F151</f>
        <v>0</v>
      </c>
      <c r="H99" s="86">
        <f>'Be'!G151</f>
        <v>0</v>
      </c>
      <c r="I99" s="87">
        <f>'Be'!H151</f>
        <v>0</v>
      </c>
      <c r="J99" s="88">
        <f>'Be'!I151</f>
        <v>0</v>
      </c>
      <c r="K99" s="87">
        <f>'Be'!J151</f>
        <v>0</v>
      </c>
      <c r="L99" s="89">
        <f>'Be'!K151</f>
        <v>0</v>
      </c>
      <c r="M99" s="90"/>
      <c r="N99" s="91">
        <f>'Be'!A147</f>
        <v>0</v>
      </c>
    </row>
    <row r="100" spans="1:14" ht="15">
      <c r="A100" s="83" t="s">
        <v>111</v>
      </c>
      <c r="B100" s="84">
        <f>'Be'!A152</f>
        <v>0</v>
      </c>
      <c r="C100" s="85">
        <f>'Be'!B152</f>
        <v>0</v>
      </c>
      <c r="D100" s="86">
        <f>'Be'!C152</f>
        <v>0</v>
      </c>
      <c r="E100" s="87">
        <f>'Be'!D152</f>
        <v>0</v>
      </c>
      <c r="F100" s="86">
        <f>'Be'!E152</f>
        <v>0</v>
      </c>
      <c r="G100" s="87">
        <f>'Be'!F152</f>
        <v>0</v>
      </c>
      <c r="H100" s="86">
        <f>'Be'!G152</f>
        <v>0</v>
      </c>
      <c r="I100" s="87">
        <f>'Be'!H152</f>
        <v>0</v>
      </c>
      <c r="J100" s="88">
        <f>'Be'!I152</f>
        <v>0</v>
      </c>
      <c r="K100" s="87">
        <f>'Be'!J152</f>
        <v>0</v>
      </c>
      <c r="L100" s="89">
        <f>'Be'!K152</f>
        <v>0</v>
      </c>
      <c r="M100" s="90"/>
      <c r="N100" s="91">
        <f>'Be'!A147</f>
        <v>0</v>
      </c>
    </row>
    <row r="101" spans="1:14" ht="15">
      <c r="A101" s="92" t="s">
        <v>112</v>
      </c>
      <c r="B101" s="84">
        <f>'Be'!A153</f>
        <v>0</v>
      </c>
      <c r="C101" s="85">
        <f>'Be'!B153</f>
        <v>0</v>
      </c>
      <c r="D101" s="86">
        <f>'Be'!C153</f>
        <v>0</v>
      </c>
      <c r="E101" s="87">
        <f>'Be'!D153</f>
        <v>0</v>
      </c>
      <c r="F101" s="86">
        <f>'Be'!E153</f>
        <v>0</v>
      </c>
      <c r="G101" s="87">
        <f>'Be'!F153</f>
        <v>0</v>
      </c>
      <c r="H101" s="86">
        <f>'Be'!G153</f>
        <v>0</v>
      </c>
      <c r="I101" s="87">
        <f>'Be'!H153</f>
        <v>0</v>
      </c>
      <c r="J101" s="88">
        <f>'Be'!I153</f>
        <v>0</v>
      </c>
      <c r="K101" s="87">
        <f>'Be'!J153</f>
        <v>0</v>
      </c>
      <c r="L101" s="89">
        <f>'Be'!K153</f>
        <v>0</v>
      </c>
      <c r="M101" s="90"/>
      <c r="N101" s="91">
        <f>'Be'!A147</f>
        <v>0</v>
      </c>
    </row>
    <row r="102" spans="1:14" ht="15">
      <c r="A102" s="83" t="s">
        <v>113</v>
      </c>
      <c r="B102" s="84">
        <f>'Be'!A154</f>
        <v>0</v>
      </c>
      <c r="C102" s="85">
        <f>'Be'!B154</f>
        <v>0</v>
      </c>
      <c r="D102" s="86">
        <f>'Be'!C154</f>
        <v>0</v>
      </c>
      <c r="E102" s="87">
        <f>'Be'!D154</f>
        <v>0</v>
      </c>
      <c r="F102" s="86">
        <f>'Be'!E154</f>
        <v>0</v>
      </c>
      <c r="G102" s="87">
        <f>'Be'!F154</f>
        <v>0</v>
      </c>
      <c r="H102" s="86">
        <f>'Be'!G154</f>
        <v>0</v>
      </c>
      <c r="I102" s="87">
        <f>'Be'!H154</f>
        <v>0</v>
      </c>
      <c r="J102" s="88">
        <f>'Be'!I154</f>
        <v>0</v>
      </c>
      <c r="K102" s="87">
        <f>'Be'!J154</f>
        <v>0</v>
      </c>
      <c r="L102" s="89">
        <f>'Be'!K154</f>
        <v>0</v>
      </c>
      <c r="M102" s="90"/>
      <c r="N102" s="91">
        <f>'Be'!A147</f>
        <v>0</v>
      </c>
    </row>
    <row r="103" spans="1:14" ht="15">
      <c r="A103" s="92" t="s">
        <v>114</v>
      </c>
      <c r="B103" s="84">
        <f>'Be'!A159</f>
        <v>0</v>
      </c>
      <c r="C103" s="85">
        <f>'Be'!B159</f>
        <v>0</v>
      </c>
      <c r="D103" s="86">
        <f>'Be'!C159</f>
        <v>0</v>
      </c>
      <c r="E103" s="87">
        <f>'Be'!D159</f>
        <v>0</v>
      </c>
      <c r="F103" s="86">
        <f>'Be'!E159</f>
        <v>0</v>
      </c>
      <c r="G103" s="87">
        <f>'Be'!F159</f>
        <v>0</v>
      </c>
      <c r="H103" s="86">
        <f>'Be'!G159</f>
        <v>0</v>
      </c>
      <c r="I103" s="87">
        <f>'Be'!H159</f>
        <v>0</v>
      </c>
      <c r="J103" s="88">
        <f>'Be'!I159</f>
        <v>0</v>
      </c>
      <c r="K103" s="87">
        <f>'Be'!J159</f>
        <v>0</v>
      </c>
      <c r="L103" s="89">
        <f>'Be'!K159</f>
        <v>0</v>
      </c>
      <c r="M103" s="90"/>
      <c r="N103" s="91">
        <f>'Be'!A157</f>
        <v>0</v>
      </c>
    </row>
    <row r="104" spans="1:14" ht="15">
      <c r="A104" s="83" t="s">
        <v>115</v>
      </c>
      <c r="B104" s="84">
        <f>'Be'!A160</f>
        <v>0</v>
      </c>
      <c r="C104" s="85">
        <f>'Be'!B160</f>
        <v>0</v>
      </c>
      <c r="D104" s="86">
        <f>'Be'!C160</f>
        <v>0</v>
      </c>
      <c r="E104" s="87">
        <f>'Be'!D160</f>
        <v>0</v>
      </c>
      <c r="F104" s="86">
        <f>'Be'!E160</f>
        <v>0</v>
      </c>
      <c r="G104" s="87">
        <f>'Be'!F160</f>
        <v>0</v>
      </c>
      <c r="H104" s="86">
        <f>'Be'!G160</f>
        <v>0</v>
      </c>
      <c r="I104" s="87">
        <f>'Be'!H160</f>
        <v>0</v>
      </c>
      <c r="J104" s="88">
        <f>'Be'!I160</f>
        <v>0</v>
      </c>
      <c r="K104" s="87">
        <f>'Be'!J160</f>
        <v>0</v>
      </c>
      <c r="L104" s="89">
        <f>'Be'!K160</f>
        <v>0</v>
      </c>
      <c r="M104" s="90"/>
      <c r="N104" s="91">
        <f>'Be'!A157</f>
        <v>0</v>
      </c>
    </row>
    <row r="105" spans="1:14" ht="15">
      <c r="A105" s="92" t="s">
        <v>116</v>
      </c>
      <c r="B105" s="84">
        <f>'Be'!A161</f>
        <v>0</v>
      </c>
      <c r="C105" s="85">
        <f>'Be'!B161</f>
        <v>0</v>
      </c>
      <c r="D105" s="86">
        <f>'Be'!C161</f>
        <v>0</v>
      </c>
      <c r="E105" s="87">
        <f>'Be'!D161</f>
        <v>0</v>
      </c>
      <c r="F105" s="86">
        <f>'Be'!E161</f>
        <v>0</v>
      </c>
      <c r="G105" s="87">
        <f>'Be'!F161</f>
        <v>0</v>
      </c>
      <c r="H105" s="86">
        <f>'Be'!G161</f>
        <v>0</v>
      </c>
      <c r="I105" s="87">
        <f>'Be'!H161</f>
        <v>0</v>
      </c>
      <c r="J105" s="88">
        <f>'Be'!I161</f>
        <v>0</v>
      </c>
      <c r="K105" s="87">
        <f>'Be'!J161</f>
        <v>0</v>
      </c>
      <c r="L105" s="89">
        <f>'Be'!K161</f>
        <v>0</v>
      </c>
      <c r="M105" s="90"/>
      <c r="N105" s="91">
        <f>'Be'!A157</f>
        <v>0</v>
      </c>
    </row>
    <row r="106" spans="1:14" ht="15">
      <c r="A106" s="83" t="s">
        <v>117</v>
      </c>
      <c r="B106" s="84">
        <f>'Be'!A162</f>
        <v>0</v>
      </c>
      <c r="C106" s="85">
        <f>'Be'!B162</f>
        <v>0</v>
      </c>
      <c r="D106" s="86">
        <f>'Be'!C162</f>
        <v>0</v>
      </c>
      <c r="E106" s="87">
        <f>'Be'!D162</f>
        <v>0</v>
      </c>
      <c r="F106" s="86">
        <f>'Be'!E162</f>
        <v>0</v>
      </c>
      <c r="G106" s="87">
        <f>'Be'!F162</f>
        <v>0</v>
      </c>
      <c r="H106" s="86">
        <f>'Be'!G162</f>
        <v>0</v>
      </c>
      <c r="I106" s="87">
        <f>'Be'!H162</f>
        <v>0</v>
      </c>
      <c r="J106" s="88">
        <f>'Be'!I162</f>
        <v>0</v>
      </c>
      <c r="K106" s="87">
        <f>'Be'!J162</f>
        <v>0</v>
      </c>
      <c r="L106" s="89">
        <f>'Be'!K162</f>
        <v>0</v>
      </c>
      <c r="M106" s="90"/>
      <c r="N106" s="91">
        <f>'Be'!A157</f>
        <v>0</v>
      </c>
    </row>
    <row r="107" spans="1:14" ht="15">
      <c r="A107" s="92" t="s">
        <v>118</v>
      </c>
      <c r="B107" s="84">
        <f>'Be'!A163</f>
        <v>0</v>
      </c>
      <c r="C107" s="85">
        <f>'Be'!B163</f>
        <v>0</v>
      </c>
      <c r="D107" s="86">
        <f>'Be'!C163</f>
        <v>0</v>
      </c>
      <c r="E107" s="87">
        <f>'Be'!D163</f>
        <v>0</v>
      </c>
      <c r="F107" s="86">
        <f>'Be'!E163</f>
        <v>0</v>
      </c>
      <c r="G107" s="87">
        <f>'Be'!F163</f>
        <v>0</v>
      </c>
      <c r="H107" s="86">
        <f>'Be'!G163</f>
        <v>0</v>
      </c>
      <c r="I107" s="87">
        <f>'Be'!H163</f>
        <v>0</v>
      </c>
      <c r="J107" s="88">
        <f>'Be'!I163</f>
        <v>0</v>
      </c>
      <c r="K107" s="87">
        <f>'Be'!J163</f>
        <v>0</v>
      </c>
      <c r="L107" s="89">
        <f>'Be'!K163</f>
        <v>0</v>
      </c>
      <c r="M107" s="90"/>
      <c r="N107" s="91">
        <f>'Be'!A157</f>
        <v>0</v>
      </c>
    </row>
    <row r="108" spans="1:14" ht="15">
      <c r="A108" s="83" t="s">
        <v>119</v>
      </c>
      <c r="B108" s="84">
        <f>'Be'!A164</f>
        <v>0</v>
      </c>
      <c r="C108" s="85">
        <f>'Be'!B164</f>
        <v>0</v>
      </c>
      <c r="D108" s="86">
        <f>'Be'!C164</f>
        <v>0</v>
      </c>
      <c r="E108" s="87">
        <f>'Be'!D164</f>
        <v>0</v>
      </c>
      <c r="F108" s="86">
        <f>'Be'!E164</f>
        <v>0</v>
      </c>
      <c r="G108" s="87">
        <f>'Be'!F164</f>
        <v>0</v>
      </c>
      <c r="H108" s="86">
        <f>'Be'!G164</f>
        <v>0</v>
      </c>
      <c r="I108" s="87">
        <f>'Be'!H164</f>
        <v>0</v>
      </c>
      <c r="J108" s="88">
        <f>'Be'!I164</f>
        <v>0</v>
      </c>
      <c r="K108" s="87">
        <f>'Be'!J164</f>
        <v>0</v>
      </c>
      <c r="L108" s="89">
        <f>'Be'!K164</f>
        <v>0</v>
      </c>
      <c r="M108" s="90"/>
      <c r="N108" s="91">
        <f>'Be'!A157</f>
        <v>0</v>
      </c>
    </row>
    <row r="109" spans="1:14" ht="15">
      <c r="A109" s="92" t="s">
        <v>120</v>
      </c>
      <c r="B109" s="84">
        <f>'Be'!A169</f>
        <v>0</v>
      </c>
      <c r="C109" s="85">
        <f>'Be'!B169</f>
        <v>0</v>
      </c>
      <c r="D109" s="86">
        <f>'Be'!C169</f>
        <v>0</v>
      </c>
      <c r="E109" s="87">
        <f>'Be'!D169</f>
        <v>0</v>
      </c>
      <c r="F109" s="86">
        <f>'Be'!E169</f>
        <v>0</v>
      </c>
      <c r="G109" s="87">
        <f>'Be'!F169</f>
        <v>0</v>
      </c>
      <c r="H109" s="86">
        <f>'Be'!G169</f>
        <v>0</v>
      </c>
      <c r="I109" s="87">
        <f>'Be'!H169</f>
        <v>0</v>
      </c>
      <c r="J109" s="88">
        <f>'Be'!I169</f>
        <v>0</v>
      </c>
      <c r="K109" s="87">
        <f>'Be'!J169</f>
        <v>0</v>
      </c>
      <c r="L109" s="89">
        <f>'Be'!K169</f>
        <v>0</v>
      </c>
      <c r="M109" s="90"/>
      <c r="N109" s="91">
        <f>'Be'!A167</f>
        <v>0</v>
      </c>
    </row>
    <row r="110" spans="1:14" ht="15">
      <c r="A110" s="83" t="s">
        <v>121</v>
      </c>
      <c r="B110" s="84">
        <f>'Be'!A170</f>
        <v>0</v>
      </c>
      <c r="C110" s="85">
        <f>'Be'!B170</f>
        <v>0</v>
      </c>
      <c r="D110" s="86">
        <f>'Be'!C170</f>
        <v>0</v>
      </c>
      <c r="E110" s="87">
        <f>'Be'!D170</f>
        <v>0</v>
      </c>
      <c r="F110" s="86">
        <f>'Be'!E170</f>
        <v>0</v>
      </c>
      <c r="G110" s="87">
        <f>'Be'!F170</f>
        <v>0</v>
      </c>
      <c r="H110" s="86">
        <f>'Be'!G170</f>
        <v>0</v>
      </c>
      <c r="I110" s="87">
        <f>'Be'!H170</f>
        <v>0</v>
      </c>
      <c r="J110" s="88">
        <f>'Be'!I170</f>
        <v>0</v>
      </c>
      <c r="K110" s="87">
        <f>'Be'!J170</f>
        <v>0</v>
      </c>
      <c r="L110" s="89">
        <f>'Be'!K170</f>
        <v>0</v>
      </c>
      <c r="M110" s="90"/>
      <c r="N110" s="91">
        <f>'Be'!A167</f>
        <v>0</v>
      </c>
    </row>
    <row r="111" spans="1:14" ht="15">
      <c r="A111" s="92" t="s">
        <v>122</v>
      </c>
      <c r="B111" s="84">
        <f>'Be'!A171</f>
        <v>0</v>
      </c>
      <c r="C111" s="85">
        <f>'Be'!B171</f>
        <v>0</v>
      </c>
      <c r="D111" s="86">
        <f>'Be'!C171</f>
        <v>0</v>
      </c>
      <c r="E111" s="87">
        <f>'Be'!D171</f>
        <v>0</v>
      </c>
      <c r="F111" s="86">
        <f>'Be'!E171</f>
        <v>0</v>
      </c>
      <c r="G111" s="87">
        <f>'Be'!F171</f>
        <v>0</v>
      </c>
      <c r="H111" s="86">
        <f>'Be'!G171</f>
        <v>0</v>
      </c>
      <c r="I111" s="87">
        <f>'Be'!H171</f>
        <v>0</v>
      </c>
      <c r="J111" s="88">
        <f>'Be'!I171</f>
        <v>0</v>
      </c>
      <c r="K111" s="87">
        <f>'Be'!J171</f>
        <v>0</v>
      </c>
      <c r="L111" s="89">
        <f>'Be'!K171</f>
        <v>0</v>
      </c>
      <c r="M111" s="90"/>
      <c r="N111" s="91">
        <f>'Be'!A167</f>
        <v>0</v>
      </c>
    </row>
    <row r="112" spans="1:14" ht="15">
      <c r="A112" s="83" t="s">
        <v>123</v>
      </c>
      <c r="B112" s="84">
        <f>'Be'!A172</f>
        <v>0</v>
      </c>
      <c r="C112" s="85">
        <f>'Be'!B172</f>
        <v>0</v>
      </c>
      <c r="D112" s="86">
        <f>'Be'!C172</f>
        <v>0</v>
      </c>
      <c r="E112" s="87">
        <f>'Be'!D172</f>
        <v>0</v>
      </c>
      <c r="F112" s="86">
        <f>'Be'!E172</f>
        <v>0</v>
      </c>
      <c r="G112" s="87">
        <f>'Be'!F172</f>
        <v>0</v>
      </c>
      <c r="H112" s="86">
        <f>'Be'!G172</f>
        <v>0</v>
      </c>
      <c r="I112" s="87">
        <f>'Be'!H172</f>
        <v>0</v>
      </c>
      <c r="J112" s="88">
        <f>'Be'!I172</f>
        <v>0</v>
      </c>
      <c r="K112" s="87">
        <f>'Be'!J172</f>
        <v>0</v>
      </c>
      <c r="L112" s="89">
        <f>'Be'!K172</f>
        <v>0</v>
      </c>
      <c r="M112" s="90"/>
      <c r="N112" s="91">
        <f>'Be'!A167</f>
        <v>0</v>
      </c>
    </row>
    <row r="113" spans="1:14" ht="15">
      <c r="A113" s="92" t="s">
        <v>124</v>
      </c>
      <c r="B113" s="84">
        <f>'Be'!A173</f>
        <v>0</v>
      </c>
      <c r="C113" s="85">
        <f>'Be'!B173</f>
        <v>0</v>
      </c>
      <c r="D113" s="86">
        <f>'Be'!C173</f>
        <v>0</v>
      </c>
      <c r="E113" s="87">
        <f>'Be'!D173</f>
        <v>0</v>
      </c>
      <c r="F113" s="86">
        <f>'Be'!E173</f>
        <v>0</v>
      </c>
      <c r="G113" s="87">
        <f>'Be'!F173</f>
        <v>0</v>
      </c>
      <c r="H113" s="86">
        <f>'Be'!G173</f>
        <v>0</v>
      </c>
      <c r="I113" s="87">
        <f>'Be'!H173</f>
        <v>0</v>
      </c>
      <c r="J113" s="88">
        <f>'Be'!I173</f>
        <v>0</v>
      </c>
      <c r="K113" s="87">
        <f>'Be'!J173</f>
        <v>0</v>
      </c>
      <c r="L113" s="89">
        <f>'Be'!K173</f>
        <v>0</v>
      </c>
      <c r="M113" s="90"/>
      <c r="N113" s="91">
        <f>'Be'!A167</f>
        <v>0</v>
      </c>
    </row>
    <row r="114" spans="1:14" ht="15">
      <c r="A114" s="83" t="s">
        <v>125</v>
      </c>
      <c r="B114" s="84">
        <f>'Be'!A174</f>
        <v>0</v>
      </c>
      <c r="C114" s="85">
        <f>'Be'!B174</f>
        <v>0</v>
      </c>
      <c r="D114" s="86">
        <f>'Be'!C174</f>
        <v>0</v>
      </c>
      <c r="E114" s="87">
        <f>'Be'!D174</f>
        <v>0</v>
      </c>
      <c r="F114" s="86">
        <f>'Be'!E174</f>
        <v>0</v>
      </c>
      <c r="G114" s="87">
        <f>'Be'!F174</f>
        <v>0</v>
      </c>
      <c r="H114" s="86">
        <f>'Be'!G174</f>
        <v>0</v>
      </c>
      <c r="I114" s="87">
        <f>'Be'!H174</f>
        <v>0</v>
      </c>
      <c r="J114" s="88">
        <f>'Be'!I174</f>
        <v>0</v>
      </c>
      <c r="K114" s="87">
        <f>'Be'!J174</f>
        <v>0</v>
      </c>
      <c r="L114" s="89">
        <f>'Be'!K174</f>
        <v>0</v>
      </c>
      <c r="M114" s="90"/>
      <c r="N114" s="91">
        <f>'Be'!A167</f>
        <v>0</v>
      </c>
    </row>
    <row r="115" spans="1:14" ht="15">
      <c r="A115" s="92" t="s">
        <v>126</v>
      </c>
      <c r="B115" s="84">
        <f>'Be'!A179</f>
        <v>0</v>
      </c>
      <c r="C115" s="85">
        <f>'Be'!B179</f>
        <v>0</v>
      </c>
      <c r="D115" s="86">
        <f>'Be'!C179</f>
        <v>0</v>
      </c>
      <c r="E115" s="87">
        <f>'Be'!D179</f>
        <v>0</v>
      </c>
      <c r="F115" s="86">
        <f>'Be'!E179</f>
        <v>0</v>
      </c>
      <c r="G115" s="87">
        <f>'Be'!F179</f>
        <v>0</v>
      </c>
      <c r="H115" s="86">
        <f>'Be'!G179</f>
        <v>0</v>
      </c>
      <c r="I115" s="87">
        <f>'Be'!H179</f>
        <v>0</v>
      </c>
      <c r="J115" s="88">
        <f>'Be'!I179</f>
        <v>0</v>
      </c>
      <c r="K115" s="87">
        <f>'Be'!J179</f>
        <v>0</v>
      </c>
      <c r="L115" s="89">
        <f>'Be'!K179</f>
        <v>0</v>
      </c>
      <c r="M115" s="90"/>
      <c r="N115" s="91">
        <f>'Be'!A177</f>
        <v>0</v>
      </c>
    </row>
    <row r="116" spans="1:14" ht="15">
      <c r="A116" s="83" t="s">
        <v>127</v>
      </c>
      <c r="B116" s="84">
        <f>'Be'!A180</f>
        <v>0</v>
      </c>
      <c r="C116" s="85">
        <f>'Be'!B180</f>
        <v>0</v>
      </c>
      <c r="D116" s="86">
        <f>'Be'!C180</f>
        <v>0</v>
      </c>
      <c r="E116" s="87">
        <f>'Be'!D180</f>
        <v>0</v>
      </c>
      <c r="F116" s="86">
        <f>'Be'!E180</f>
        <v>0</v>
      </c>
      <c r="G116" s="87">
        <f>'Be'!F180</f>
        <v>0</v>
      </c>
      <c r="H116" s="86">
        <f>'Be'!G180</f>
        <v>0</v>
      </c>
      <c r="I116" s="87">
        <f>'Be'!H180</f>
        <v>0</v>
      </c>
      <c r="J116" s="88">
        <f>'Be'!I180</f>
        <v>0</v>
      </c>
      <c r="K116" s="87">
        <f>'Be'!J180</f>
        <v>0</v>
      </c>
      <c r="L116" s="89">
        <f>'Be'!K180</f>
        <v>0</v>
      </c>
      <c r="M116" s="90"/>
      <c r="N116" s="91">
        <f>'Be'!A177</f>
        <v>0</v>
      </c>
    </row>
    <row r="117" spans="1:14" ht="15">
      <c r="A117" s="92" t="s">
        <v>128</v>
      </c>
      <c r="B117" s="84">
        <f>'Be'!A181</f>
        <v>0</v>
      </c>
      <c r="C117" s="85">
        <f>'Be'!B181</f>
        <v>0</v>
      </c>
      <c r="D117" s="86">
        <f>'Be'!C181</f>
        <v>0</v>
      </c>
      <c r="E117" s="87">
        <f>'Be'!D181</f>
        <v>0</v>
      </c>
      <c r="F117" s="86">
        <f>'Be'!E181</f>
        <v>0</v>
      </c>
      <c r="G117" s="87">
        <f>'Be'!F181</f>
        <v>0</v>
      </c>
      <c r="H117" s="86">
        <f>'Be'!G181</f>
        <v>0</v>
      </c>
      <c r="I117" s="87">
        <f>'Be'!H181</f>
        <v>0</v>
      </c>
      <c r="J117" s="88">
        <f>'Be'!I181</f>
        <v>0</v>
      </c>
      <c r="K117" s="87">
        <f>'Be'!J181</f>
        <v>0</v>
      </c>
      <c r="L117" s="89">
        <f>'Be'!K181</f>
        <v>0</v>
      </c>
      <c r="M117" s="90"/>
      <c r="N117" s="91">
        <f>'Be'!A177</f>
        <v>0</v>
      </c>
    </row>
    <row r="118" spans="1:14" ht="15">
      <c r="A118" s="83" t="s">
        <v>129</v>
      </c>
      <c r="B118" s="84">
        <f>'Be'!A182</f>
        <v>0</v>
      </c>
      <c r="C118" s="85">
        <f>'Be'!B182</f>
        <v>0</v>
      </c>
      <c r="D118" s="86">
        <f>'Be'!C182</f>
        <v>0</v>
      </c>
      <c r="E118" s="87">
        <f>'Be'!D182</f>
        <v>0</v>
      </c>
      <c r="F118" s="86">
        <f>'Be'!E182</f>
        <v>0</v>
      </c>
      <c r="G118" s="87">
        <f>'Be'!F182</f>
        <v>0</v>
      </c>
      <c r="H118" s="86">
        <f>'Be'!G182</f>
        <v>0</v>
      </c>
      <c r="I118" s="87">
        <f>'Be'!H182</f>
        <v>0</v>
      </c>
      <c r="J118" s="88">
        <f>'Be'!I182</f>
        <v>0</v>
      </c>
      <c r="K118" s="87">
        <f>'Be'!J182</f>
        <v>0</v>
      </c>
      <c r="L118" s="89">
        <f>'Be'!K182</f>
        <v>0</v>
      </c>
      <c r="M118" s="90"/>
      <c r="N118" s="91">
        <f>'Be'!A177</f>
        <v>0</v>
      </c>
    </row>
    <row r="119" spans="1:14" ht="15">
      <c r="A119" s="92" t="s">
        <v>130</v>
      </c>
      <c r="B119" s="84">
        <f>'Be'!A183</f>
        <v>0</v>
      </c>
      <c r="C119" s="85">
        <f>'Be'!B183</f>
        <v>0</v>
      </c>
      <c r="D119" s="86">
        <f>'Be'!C183</f>
        <v>0</v>
      </c>
      <c r="E119" s="87">
        <f>'Be'!D183</f>
        <v>0</v>
      </c>
      <c r="F119" s="86">
        <f>'Be'!E183</f>
        <v>0</v>
      </c>
      <c r="G119" s="87">
        <f>'Be'!F183</f>
        <v>0</v>
      </c>
      <c r="H119" s="86">
        <f>'Be'!G183</f>
        <v>0</v>
      </c>
      <c r="I119" s="87">
        <f>'Be'!H183</f>
        <v>0</v>
      </c>
      <c r="J119" s="88">
        <f>'Be'!I183</f>
        <v>0</v>
      </c>
      <c r="K119" s="87">
        <f>'Be'!J183</f>
        <v>0</v>
      </c>
      <c r="L119" s="89">
        <f>'Be'!K183</f>
        <v>0</v>
      </c>
      <c r="M119" s="90"/>
      <c r="N119" s="91">
        <f>'Be'!A177</f>
        <v>0</v>
      </c>
    </row>
    <row r="120" spans="1:14" ht="15">
      <c r="A120" s="83" t="s">
        <v>131</v>
      </c>
      <c r="B120" s="84">
        <f>'Be'!A184</f>
        <v>0</v>
      </c>
      <c r="C120" s="85">
        <f>'Be'!B184</f>
        <v>0</v>
      </c>
      <c r="D120" s="86">
        <f>'Be'!C184</f>
        <v>0</v>
      </c>
      <c r="E120" s="87">
        <f>'Be'!D184</f>
        <v>0</v>
      </c>
      <c r="F120" s="86">
        <f>'Be'!E184</f>
        <v>0</v>
      </c>
      <c r="G120" s="87">
        <f>'Be'!F184</f>
        <v>0</v>
      </c>
      <c r="H120" s="86">
        <f>'Be'!G184</f>
        <v>0</v>
      </c>
      <c r="I120" s="87">
        <f>'Be'!H184</f>
        <v>0</v>
      </c>
      <c r="J120" s="88">
        <f>'Be'!I184</f>
        <v>0</v>
      </c>
      <c r="K120" s="87">
        <f>'Be'!J184</f>
        <v>0</v>
      </c>
      <c r="L120" s="89">
        <f>'Be'!K184</f>
        <v>0</v>
      </c>
      <c r="M120" s="90"/>
      <c r="N120" s="91">
        <f>'Be'!A177</f>
        <v>0</v>
      </c>
    </row>
    <row r="121" spans="1:14" ht="15">
      <c r="A121" s="92" t="s">
        <v>132</v>
      </c>
      <c r="B121" s="84">
        <f>'Be'!A189</f>
        <v>0</v>
      </c>
      <c r="C121" s="85">
        <f>'Be'!B189</f>
        <v>0</v>
      </c>
      <c r="D121" s="86">
        <f>'Be'!C189</f>
        <v>0</v>
      </c>
      <c r="E121" s="87">
        <f>'Be'!D189</f>
        <v>0</v>
      </c>
      <c r="F121" s="86">
        <f>'Be'!E189</f>
        <v>0</v>
      </c>
      <c r="G121" s="87">
        <f>'Be'!F189</f>
        <v>0</v>
      </c>
      <c r="H121" s="86">
        <f>'Be'!G189</f>
        <v>0</v>
      </c>
      <c r="I121" s="87">
        <f>'Be'!H189</f>
        <v>0</v>
      </c>
      <c r="J121" s="88">
        <f>'Be'!I189</f>
        <v>0</v>
      </c>
      <c r="K121" s="87">
        <f>'Be'!J189</f>
        <v>0</v>
      </c>
      <c r="L121" s="89">
        <f>'Be'!K189</f>
        <v>0</v>
      </c>
      <c r="M121" s="90"/>
      <c r="N121" s="91">
        <f>'Be'!A187</f>
        <v>0</v>
      </c>
    </row>
    <row r="122" spans="1:14" ht="15">
      <c r="A122" s="83" t="s">
        <v>133</v>
      </c>
      <c r="B122" s="84">
        <f>'Be'!A190</f>
        <v>0</v>
      </c>
      <c r="C122" s="85">
        <f>'Be'!B190</f>
        <v>0</v>
      </c>
      <c r="D122" s="86">
        <f>'Be'!C190</f>
        <v>0</v>
      </c>
      <c r="E122" s="87">
        <f>'Be'!D190</f>
        <v>0</v>
      </c>
      <c r="F122" s="86">
        <f>'Be'!E190</f>
        <v>0</v>
      </c>
      <c r="G122" s="87">
        <f>'Be'!F190</f>
        <v>0</v>
      </c>
      <c r="H122" s="86">
        <f>'Be'!G190</f>
        <v>0</v>
      </c>
      <c r="I122" s="87">
        <f>'Be'!H190</f>
        <v>0</v>
      </c>
      <c r="J122" s="88">
        <f>'Be'!I190</f>
        <v>0</v>
      </c>
      <c r="K122" s="87">
        <f>'Be'!J190</f>
        <v>0</v>
      </c>
      <c r="L122" s="89">
        <f>'Be'!K190</f>
        <v>0</v>
      </c>
      <c r="M122" s="90"/>
      <c r="N122" s="91">
        <f>'Be'!A187</f>
        <v>0</v>
      </c>
    </row>
    <row r="123" spans="1:14" ht="15">
      <c r="A123" s="92" t="s">
        <v>134</v>
      </c>
      <c r="B123" s="84">
        <f>'Be'!A191</f>
        <v>0</v>
      </c>
      <c r="C123" s="85">
        <f>'Be'!B191</f>
        <v>0</v>
      </c>
      <c r="D123" s="86">
        <f>'Be'!C191</f>
        <v>0</v>
      </c>
      <c r="E123" s="87">
        <f>'Be'!D191</f>
        <v>0</v>
      </c>
      <c r="F123" s="86">
        <f>'Be'!E191</f>
        <v>0</v>
      </c>
      <c r="G123" s="87">
        <f>'Be'!F191</f>
        <v>0</v>
      </c>
      <c r="H123" s="86">
        <f>'Be'!G191</f>
        <v>0</v>
      </c>
      <c r="I123" s="87">
        <f>'Be'!H191</f>
        <v>0</v>
      </c>
      <c r="J123" s="88">
        <f>'Be'!I191</f>
        <v>0</v>
      </c>
      <c r="K123" s="87">
        <f>'Be'!J191</f>
        <v>0</v>
      </c>
      <c r="L123" s="89">
        <f>'Be'!K191</f>
        <v>0</v>
      </c>
      <c r="M123" s="90"/>
      <c r="N123" s="91">
        <f>'Be'!A187</f>
        <v>0</v>
      </c>
    </row>
    <row r="124" spans="1:14" ht="15">
      <c r="A124" s="83" t="s">
        <v>135</v>
      </c>
      <c r="B124" s="84">
        <f>'Be'!A192</f>
        <v>0</v>
      </c>
      <c r="C124" s="85">
        <f>'Be'!B192</f>
        <v>0</v>
      </c>
      <c r="D124" s="86">
        <f>'Be'!C192</f>
        <v>0</v>
      </c>
      <c r="E124" s="87">
        <f>'Be'!D192</f>
        <v>0</v>
      </c>
      <c r="F124" s="86">
        <f>'Be'!E192</f>
        <v>0</v>
      </c>
      <c r="G124" s="87">
        <f>'Be'!F192</f>
        <v>0</v>
      </c>
      <c r="H124" s="86">
        <f>'Be'!G192</f>
        <v>0</v>
      </c>
      <c r="I124" s="87">
        <f>'Be'!H192</f>
        <v>0</v>
      </c>
      <c r="J124" s="88">
        <f>'Be'!I192</f>
        <v>0</v>
      </c>
      <c r="K124" s="87">
        <f>'Be'!J192</f>
        <v>0</v>
      </c>
      <c r="L124" s="89">
        <f>'Be'!K192</f>
        <v>0</v>
      </c>
      <c r="M124" s="90"/>
      <c r="N124" s="91">
        <f>'Be'!A187</f>
        <v>0</v>
      </c>
    </row>
    <row r="125" spans="1:14" ht="15">
      <c r="A125" s="92" t="s">
        <v>136</v>
      </c>
      <c r="B125" s="84">
        <f>'Be'!A193</f>
        <v>0</v>
      </c>
      <c r="C125" s="85">
        <f>'Be'!B193</f>
        <v>0</v>
      </c>
      <c r="D125" s="86">
        <f>'Be'!C193</f>
        <v>0</v>
      </c>
      <c r="E125" s="87">
        <f>'Be'!D193</f>
        <v>0</v>
      </c>
      <c r="F125" s="86">
        <f>'Be'!E193</f>
        <v>0</v>
      </c>
      <c r="G125" s="87">
        <f>'Be'!F193</f>
        <v>0</v>
      </c>
      <c r="H125" s="86">
        <f>'Be'!G193</f>
        <v>0</v>
      </c>
      <c r="I125" s="87">
        <f>'Be'!H193</f>
        <v>0</v>
      </c>
      <c r="J125" s="88">
        <f>'Be'!I193</f>
        <v>0</v>
      </c>
      <c r="K125" s="87">
        <f>'Be'!J193</f>
        <v>0</v>
      </c>
      <c r="L125" s="89">
        <f>'Be'!K193</f>
        <v>0</v>
      </c>
      <c r="M125" s="90"/>
      <c r="N125" s="91">
        <f>'Be'!A187</f>
        <v>0</v>
      </c>
    </row>
    <row r="126" spans="1:14" ht="15">
      <c r="A126" s="83" t="s">
        <v>137</v>
      </c>
      <c r="B126" s="84">
        <f>'Be'!A194</f>
        <v>0</v>
      </c>
      <c r="C126" s="85">
        <f>'Be'!B194</f>
        <v>0</v>
      </c>
      <c r="D126" s="86">
        <f>'Be'!C194</f>
        <v>0</v>
      </c>
      <c r="E126" s="87">
        <f>'Be'!D194</f>
        <v>0</v>
      </c>
      <c r="F126" s="86">
        <f>'Be'!E194</f>
        <v>0</v>
      </c>
      <c r="G126" s="87">
        <f>'Be'!F194</f>
        <v>0</v>
      </c>
      <c r="H126" s="86">
        <f>'Be'!G194</f>
        <v>0</v>
      </c>
      <c r="I126" s="87">
        <f>'Be'!H194</f>
        <v>0</v>
      </c>
      <c r="J126" s="88">
        <f>'Be'!I194</f>
        <v>0</v>
      </c>
      <c r="K126" s="87">
        <f>'Be'!J194</f>
        <v>0</v>
      </c>
      <c r="L126" s="89">
        <f>'Be'!K194</f>
        <v>0</v>
      </c>
      <c r="M126" s="90"/>
      <c r="N126" s="91">
        <f>'Be'!A187</f>
        <v>0</v>
      </c>
    </row>
    <row r="127" spans="1:14" ht="15">
      <c r="A127" s="92" t="s">
        <v>138</v>
      </c>
      <c r="B127" s="84">
        <f>'Be'!A199</f>
        <v>0</v>
      </c>
      <c r="C127" s="85">
        <f>'Be'!B199</f>
        <v>0</v>
      </c>
      <c r="D127" s="86">
        <f>'Be'!C199</f>
        <v>0</v>
      </c>
      <c r="E127" s="87">
        <f>'Be'!D199</f>
        <v>0</v>
      </c>
      <c r="F127" s="86">
        <f>'Be'!E199</f>
        <v>0</v>
      </c>
      <c r="G127" s="87">
        <f>'Be'!F199</f>
        <v>0</v>
      </c>
      <c r="H127" s="86">
        <f>'Be'!G199</f>
        <v>0</v>
      </c>
      <c r="I127" s="87">
        <f>'Be'!H199</f>
        <v>0</v>
      </c>
      <c r="J127" s="88">
        <f>'Be'!I199</f>
        <v>0</v>
      </c>
      <c r="K127" s="87">
        <f>'Be'!J199</f>
        <v>0</v>
      </c>
      <c r="L127" s="89">
        <f>'Be'!K199</f>
        <v>0</v>
      </c>
      <c r="M127" s="90"/>
      <c r="N127" s="91">
        <f>'Be'!A197</f>
        <v>0</v>
      </c>
    </row>
    <row r="128" spans="1:14" ht="15">
      <c r="A128" s="83" t="s">
        <v>139</v>
      </c>
      <c r="B128" s="84">
        <f>'Be'!A200</f>
        <v>0</v>
      </c>
      <c r="C128" s="85">
        <f>'Be'!B200</f>
        <v>0</v>
      </c>
      <c r="D128" s="86">
        <f>'Be'!C200</f>
        <v>0</v>
      </c>
      <c r="E128" s="87">
        <f>'Be'!D200</f>
        <v>0</v>
      </c>
      <c r="F128" s="86">
        <f>'Be'!E200</f>
        <v>0</v>
      </c>
      <c r="G128" s="87">
        <f>'Be'!F200</f>
        <v>0</v>
      </c>
      <c r="H128" s="86">
        <f>'Be'!G200</f>
        <v>0</v>
      </c>
      <c r="I128" s="87">
        <f>'Be'!H200</f>
        <v>0</v>
      </c>
      <c r="J128" s="88">
        <f>'Be'!I200</f>
        <v>0</v>
      </c>
      <c r="K128" s="87">
        <f>'Be'!J200</f>
        <v>0</v>
      </c>
      <c r="L128" s="89">
        <f>'Be'!K200</f>
        <v>0</v>
      </c>
      <c r="M128" s="90"/>
      <c r="N128" s="91">
        <f>'Be'!A197</f>
        <v>0</v>
      </c>
    </row>
    <row r="129" spans="1:14" ht="15">
      <c r="A129" s="92" t="s">
        <v>140</v>
      </c>
      <c r="B129" s="84">
        <f>'Be'!A201</f>
        <v>0</v>
      </c>
      <c r="C129" s="85">
        <f>'Be'!B201</f>
        <v>0</v>
      </c>
      <c r="D129" s="86">
        <f>'Be'!C201</f>
        <v>0</v>
      </c>
      <c r="E129" s="87">
        <f>'Be'!D201</f>
        <v>0</v>
      </c>
      <c r="F129" s="86">
        <f>'Be'!E201</f>
        <v>0</v>
      </c>
      <c r="G129" s="87">
        <f>'Be'!F201</f>
        <v>0</v>
      </c>
      <c r="H129" s="86">
        <f>'Be'!G201</f>
        <v>0</v>
      </c>
      <c r="I129" s="87">
        <f>'Be'!H201</f>
        <v>0</v>
      </c>
      <c r="J129" s="88">
        <f>'Be'!I201</f>
        <v>0</v>
      </c>
      <c r="K129" s="87">
        <f>'Be'!J201</f>
        <v>0</v>
      </c>
      <c r="L129" s="89">
        <f>'Be'!K201</f>
        <v>0</v>
      </c>
      <c r="M129" s="90"/>
      <c r="N129" s="91">
        <f>'Be'!A197</f>
        <v>0</v>
      </c>
    </row>
    <row r="130" spans="1:14" ht="15">
      <c r="A130" s="83" t="s">
        <v>141</v>
      </c>
      <c r="B130" s="84">
        <f>'Be'!A202</f>
        <v>0</v>
      </c>
      <c r="C130" s="85">
        <f>'Be'!B202</f>
        <v>0</v>
      </c>
      <c r="D130" s="86">
        <f>'Be'!C202</f>
        <v>0</v>
      </c>
      <c r="E130" s="87">
        <f>'Be'!D202</f>
        <v>0</v>
      </c>
      <c r="F130" s="86">
        <f>'Be'!E202</f>
        <v>0</v>
      </c>
      <c r="G130" s="87">
        <f>'Be'!F202</f>
        <v>0</v>
      </c>
      <c r="H130" s="86">
        <f>'Be'!G202</f>
        <v>0</v>
      </c>
      <c r="I130" s="87">
        <f>'Be'!H202</f>
        <v>0</v>
      </c>
      <c r="J130" s="88">
        <f>'Be'!I202</f>
        <v>0</v>
      </c>
      <c r="K130" s="87">
        <f>'Be'!J202</f>
        <v>0</v>
      </c>
      <c r="L130" s="89">
        <f>'Be'!K202</f>
        <v>0</v>
      </c>
      <c r="M130" s="90"/>
      <c r="N130" s="91">
        <f>'Be'!A197</f>
        <v>0</v>
      </c>
    </row>
    <row r="131" spans="1:14" ht="15">
      <c r="A131" s="92" t="s">
        <v>142</v>
      </c>
      <c r="B131" s="84">
        <f>'Be'!A203</f>
        <v>0</v>
      </c>
      <c r="C131" s="85">
        <f>'Be'!B203</f>
        <v>0</v>
      </c>
      <c r="D131" s="86">
        <f>'Be'!C203</f>
        <v>0</v>
      </c>
      <c r="E131" s="87">
        <f>'Be'!D203</f>
        <v>0</v>
      </c>
      <c r="F131" s="86">
        <f>'Be'!E203</f>
        <v>0</v>
      </c>
      <c r="G131" s="87">
        <f>'Be'!F203</f>
        <v>0</v>
      </c>
      <c r="H131" s="86">
        <f>'Be'!G203</f>
        <v>0</v>
      </c>
      <c r="I131" s="87">
        <f>'Be'!H203</f>
        <v>0</v>
      </c>
      <c r="J131" s="88">
        <f>'Be'!I203</f>
        <v>0</v>
      </c>
      <c r="K131" s="87">
        <f>'Be'!J203</f>
        <v>0</v>
      </c>
      <c r="L131" s="89">
        <f>'Be'!K203</f>
        <v>0</v>
      </c>
      <c r="M131" s="90"/>
      <c r="N131" s="91">
        <f>'Be'!A197</f>
        <v>0</v>
      </c>
    </row>
    <row r="132" spans="1:14" ht="15">
      <c r="A132" s="83" t="s">
        <v>143</v>
      </c>
      <c r="B132" s="84">
        <f>'Be'!A204</f>
        <v>0</v>
      </c>
      <c r="C132" s="85">
        <f>'Be'!B204</f>
        <v>0</v>
      </c>
      <c r="D132" s="86">
        <f>'Be'!C204</f>
        <v>0</v>
      </c>
      <c r="E132" s="87">
        <f>'Be'!D204</f>
        <v>0</v>
      </c>
      <c r="F132" s="86">
        <f>'Be'!E204</f>
        <v>0</v>
      </c>
      <c r="G132" s="87">
        <f>'Be'!F204</f>
        <v>0</v>
      </c>
      <c r="H132" s="86">
        <f>'Be'!G204</f>
        <v>0</v>
      </c>
      <c r="I132" s="87">
        <f>'Be'!H204</f>
        <v>0</v>
      </c>
      <c r="J132" s="88">
        <f>'Be'!I204</f>
        <v>0</v>
      </c>
      <c r="K132" s="87">
        <f>'Be'!J204</f>
        <v>0</v>
      </c>
      <c r="L132" s="89">
        <f>'Be'!K204</f>
        <v>0</v>
      </c>
      <c r="M132" s="90"/>
      <c r="N132" s="91">
        <f>'Be'!A197</f>
        <v>0</v>
      </c>
    </row>
    <row r="133" spans="1:14" ht="15">
      <c r="A133" s="92" t="s">
        <v>144</v>
      </c>
      <c r="B133" s="84">
        <f>'Be'!A209</f>
        <v>0</v>
      </c>
      <c r="C133" s="85">
        <f>'Be'!B209</f>
        <v>0</v>
      </c>
      <c r="D133" s="86">
        <f>'Be'!C209</f>
        <v>0</v>
      </c>
      <c r="E133" s="87">
        <f>'Be'!D209</f>
        <v>0</v>
      </c>
      <c r="F133" s="86">
        <f>'Be'!E209</f>
        <v>0</v>
      </c>
      <c r="G133" s="87">
        <f>'Be'!F209</f>
        <v>0</v>
      </c>
      <c r="H133" s="86">
        <f>'Be'!G209</f>
        <v>0</v>
      </c>
      <c r="I133" s="87">
        <f>'Be'!H209</f>
        <v>0</v>
      </c>
      <c r="J133" s="88">
        <f>'Be'!I209</f>
        <v>0</v>
      </c>
      <c r="K133" s="87">
        <f>'Be'!J209</f>
        <v>0</v>
      </c>
      <c r="L133" s="89">
        <f>'Be'!K209</f>
        <v>0</v>
      </c>
      <c r="M133" s="90"/>
      <c r="N133" s="91">
        <f>'Be'!A207</f>
        <v>0</v>
      </c>
    </row>
    <row r="134" spans="1:14" ht="15">
      <c r="A134" s="83" t="s">
        <v>145</v>
      </c>
      <c r="B134" s="84">
        <f>'Be'!A210</f>
        <v>0</v>
      </c>
      <c r="C134" s="85">
        <f>'Be'!B210</f>
        <v>0</v>
      </c>
      <c r="D134" s="86">
        <f>'Be'!C210</f>
        <v>0</v>
      </c>
      <c r="E134" s="87">
        <f>'Be'!D210</f>
        <v>0</v>
      </c>
      <c r="F134" s="86">
        <f>'Be'!E210</f>
        <v>0</v>
      </c>
      <c r="G134" s="87">
        <f>'Be'!F210</f>
        <v>0</v>
      </c>
      <c r="H134" s="86">
        <f>'Be'!G210</f>
        <v>0</v>
      </c>
      <c r="I134" s="87">
        <f>'Be'!H210</f>
        <v>0</v>
      </c>
      <c r="J134" s="88">
        <f>'Be'!I210</f>
        <v>0</v>
      </c>
      <c r="K134" s="87">
        <f>'Be'!J210</f>
        <v>0</v>
      </c>
      <c r="L134" s="89">
        <f>'Be'!K210</f>
        <v>0</v>
      </c>
      <c r="M134" s="90"/>
      <c r="N134" s="91">
        <f>'Be'!A207</f>
        <v>0</v>
      </c>
    </row>
    <row r="135" spans="1:14" ht="15">
      <c r="A135" s="92" t="s">
        <v>146</v>
      </c>
      <c r="B135" s="84">
        <f>'Be'!A211</f>
        <v>0</v>
      </c>
      <c r="C135" s="85">
        <f>'Be'!B211</f>
        <v>0</v>
      </c>
      <c r="D135" s="86">
        <f>'Be'!C211</f>
        <v>0</v>
      </c>
      <c r="E135" s="87">
        <f>'Be'!D211</f>
        <v>0</v>
      </c>
      <c r="F135" s="86">
        <f>'Be'!E211</f>
        <v>0</v>
      </c>
      <c r="G135" s="87">
        <f>'Be'!F211</f>
        <v>0</v>
      </c>
      <c r="H135" s="86">
        <f>'Be'!G211</f>
        <v>0</v>
      </c>
      <c r="I135" s="87">
        <f>'Be'!H211</f>
        <v>0</v>
      </c>
      <c r="J135" s="88">
        <f>'Be'!I211</f>
        <v>0</v>
      </c>
      <c r="K135" s="87">
        <f>'Be'!J211</f>
        <v>0</v>
      </c>
      <c r="L135" s="89">
        <f>'Be'!K211</f>
        <v>0</v>
      </c>
      <c r="M135" s="90"/>
      <c r="N135" s="91">
        <f>'Be'!A207</f>
        <v>0</v>
      </c>
    </row>
    <row r="136" spans="1:14" ht="15">
      <c r="A136" s="83" t="s">
        <v>147</v>
      </c>
      <c r="B136" s="84">
        <f>'Be'!A212</f>
        <v>0</v>
      </c>
      <c r="C136" s="85">
        <f>'Be'!B212</f>
        <v>0</v>
      </c>
      <c r="D136" s="86">
        <f>'Be'!C212</f>
        <v>0</v>
      </c>
      <c r="E136" s="87">
        <f>'Be'!D212</f>
        <v>0</v>
      </c>
      <c r="F136" s="86">
        <f>'Be'!E212</f>
        <v>0</v>
      </c>
      <c r="G136" s="87">
        <f>'Be'!F212</f>
        <v>0</v>
      </c>
      <c r="H136" s="86">
        <f>'Be'!G212</f>
        <v>0</v>
      </c>
      <c r="I136" s="87">
        <f>'Be'!H212</f>
        <v>0</v>
      </c>
      <c r="J136" s="88">
        <f>'Be'!I212</f>
        <v>0</v>
      </c>
      <c r="K136" s="87">
        <f>'Be'!J212</f>
        <v>0</v>
      </c>
      <c r="L136" s="89">
        <f>'Be'!K212</f>
        <v>0</v>
      </c>
      <c r="M136" s="90"/>
      <c r="N136" s="91">
        <f>'Be'!A207</f>
        <v>0</v>
      </c>
    </row>
    <row r="137" spans="1:14" ht="15">
      <c r="A137" s="92" t="s">
        <v>148</v>
      </c>
      <c r="B137" s="84">
        <f>'Be'!A213</f>
        <v>0</v>
      </c>
      <c r="C137" s="85">
        <f>'Be'!B213</f>
        <v>0</v>
      </c>
      <c r="D137" s="86">
        <f>'Be'!C213</f>
        <v>0</v>
      </c>
      <c r="E137" s="87">
        <f>'Be'!D213</f>
        <v>0</v>
      </c>
      <c r="F137" s="86">
        <f>'Be'!E213</f>
        <v>0</v>
      </c>
      <c r="G137" s="87">
        <f>'Be'!F213</f>
        <v>0</v>
      </c>
      <c r="H137" s="86">
        <f>'Be'!G213</f>
        <v>0</v>
      </c>
      <c r="I137" s="87">
        <f>'Be'!H213</f>
        <v>0</v>
      </c>
      <c r="J137" s="88">
        <f>'Be'!I213</f>
        <v>0</v>
      </c>
      <c r="K137" s="87">
        <f>'Be'!J213</f>
        <v>0</v>
      </c>
      <c r="L137" s="89">
        <f>'Be'!K213</f>
        <v>0</v>
      </c>
      <c r="M137" s="90"/>
      <c r="N137" s="91">
        <f>'Be'!A207</f>
        <v>0</v>
      </c>
    </row>
    <row r="138" spans="1:14" ht="15">
      <c r="A138" s="83" t="s">
        <v>149</v>
      </c>
      <c r="B138" s="84">
        <f>'Be'!A214</f>
        <v>0</v>
      </c>
      <c r="C138" s="85">
        <f>'Be'!B214</f>
        <v>0</v>
      </c>
      <c r="D138" s="86">
        <f>'Be'!C214</f>
        <v>0</v>
      </c>
      <c r="E138" s="87">
        <f>'Be'!D214</f>
        <v>0</v>
      </c>
      <c r="F138" s="86">
        <f>'Be'!E214</f>
        <v>0</v>
      </c>
      <c r="G138" s="87">
        <f>'Be'!F214</f>
        <v>0</v>
      </c>
      <c r="H138" s="86">
        <f>'Be'!G214</f>
        <v>0</v>
      </c>
      <c r="I138" s="87">
        <f>'Be'!H214</f>
        <v>0</v>
      </c>
      <c r="J138" s="88">
        <f>'Be'!I214</f>
        <v>0</v>
      </c>
      <c r="K138" s="87">
        <f>'Be'!J214</f>
        <v>0</v>
      </c>
      <c r="L138" s="89">
        <f>'Be'!K214</f>
        <v>0</v>
      </c>
      <c r="M138" s="90"/>
      <c r="N138" s="91">
        <f>'Be'!A207</f>
        <v>0</v>
      </c>
    </row>
    <row r="139" spans="1:14" ht="15">
      <c r="A139" s="92" t="s">
        <v>150</v>
      </c>
      <c r="B139" s="84">
        <f>'Be'!A219</f>
        <v>0</v>
      </c>
      <c r="C139" s="85">
        <f>'Be'!B219</f>
        <v>0</v>
      </c>
      <c r="D139" s="86">
        <f>'Be'!C219</f>
        <v>0</v>
      </c>
      <c r="E139" s="87">
        <f>'Be'!D219</f>
        <v>0</v>
      </c>
      <c r="F139" s="86">
        <f>'Be'!E219</f>
        <v>0</v>
      </c>
      <c r="G139" s="87">
        <f>'Be'!F219</f>
        <v>0</v>
      </c>
      <c r="H139" s="86">
        <f>'Be'!G219</f>
        <v>0</v>
      </c>
      <c r="I139" s="87">
        <f>'Be'!H219</f>
        <v>0</v>
      </c>
      <c r="J139" s="88">
        <f>'Be'!I219</f>
        <v>0</v>
      </c>
      <c r="K139" s="87">
        <f>'Be'!J219</f>
        <v>0</v>
      </c>
      <c r="L139" s="89">
        <f>'Be'!K219</f>
        <v>0</v>
      </c>
      <c r="M139" s="90"/>
      <c r="N139" s="91">
        <f>'Be'!A217</f>
        <v>0</v>
      </c>
    </row>
    <row r="140" spans="1:14" ht="15">
      <c r="A140" s="83" t="s">
        <v>151</v>
      </c>
      <c r="B140" s="84">
        <f>'Be'!A220</f>
        <v>0</v>
      </c>
      <c r="C140" s="85">
        <f>'Be'!B220</f>
        <v>0</v>
      </c>
      <c r="D140" s="86">
        <f>'Be'!C220</f>
        <v>0</v>
      </c>
      <c r="E140" s="87">
        <f>'Be'!D220</f>
        <v>0</v>
      </c>
      <c r="F140" s="86">
        <f>'Be'!E220</f>
        <v>0</v>
      </c>
      <c r="G140" s="87">
        <f>'Be'!F220</f>
        <v>0</v>
      </c>
      <c r="H140" s="86">
        <f>'Be'!G220</f>
        <v>0</v>
      </c>
      <c r="I140" s="87">
        <f>'Be'!H220</f>
        <v>0</v>
      </c>
      <c r="J140" s="88">
        <f>'Be'!I220</f>
        <v>0</v>
      </c>
      <c r="K140" s="87">
        <f>'Be'!J220</f>
        <v>0</v>
      </c>
      <c r="L140" s="89">
        <f>'Be'!K220</f>
        <v>0</v>
      </c>
      <c r="M140" s="90"/>
      <c r="N140" s="91">
        <f>'Be'!A217</f>
        <v>0</v>
      </c>
    </row>
    <row r="141" spans="1:14" ht="15">
      <c r="A141" s="92" t="s">
        <v>152</v>
      </c>
      <c r="B141" s="84">
        <f>'Be'!A221</f>
        <v>0</v>
      </c>
      <c r="C141" s="85">
        <f>'Be'!B221</f>
        <v>0</v>
      </c>
      <c r="D141" s="86">
        <f>'Be'!C221</f>
        <v>0</v>
      </c>
      <c r="E141" s="87">
        <f>'Be'!D221</f>
        <v>0</v>
      </c>
      <c r="F141" s="86">
        <f>'Be'!E221</f>
        <v>0</v>
      </c>
      <c r="G141" s="87">
        <f>'Be'!F221</f>
        <v>0</v>
      </c>
      <c r="H141" s="86">
        <f>'Be'!G221</f>
        <v>0</v>
      </c>
      <c r="I141" s="87">
        <f>'Be'!H221</f>
        <v>0</v>
      </c>
      <c r="J141" s="88">
        <f>'Be'!I221</f>
        <v>0</v>
      </c>
      <c r="K141" s="87">
        <f>'Be'!J221</f>
        <v>0</v>
      </c>
      <c r="L141" s="89">
        <f>'Be'!K221</f>
        <v>0</v>
      </c>
      <c r="M141" s="90"/>
      <c r="N141" s="91">
        <f>'Be'!A217</f>
        <v>0</v>
      </c>
    </row>
    <row r="142" spans="1:14" ht="15">
      <c r="A142" s="83" t="s">
        <v>153</v>
      </c>
      <c r="B142" s="84">
        <f>'Be'!A222</f>
        <v>0</v>
      </c>
      <c r="C142" s="85">
        <f>'Be'!B222</f>
        <v>0</v>
      </c>
      <c r="D142" s="86">
        <f>'Be'!C222</f>
        <v>0</v>
      </c>
      <c r="E142" s="87">
        <f>'Be'!D222</f>
        <v>0</v>
      </c>
      <c r="F142" s="86">
        <f>'Be'!E222</f>
        <v>0</v>
      </c>
      <c r="G142" s="87">
        <f>'Be'!F222</f>
        <v>0</v>
      </c>
      <c r="H142" s="86">
        <f>'Be'!G222</f>
        <v>0</v>
      </c>
      <c r="I142" s="87">
        <f>'Be'!H222</f>
        <v>0</v>
      </c>
      <c r="J142" s="88">
        <f>'Be'!I222</f>
        <v>0</v>
      </c>
      <c r="K142" s="87">
        <f>'Be'!J222</f>
        <v>0</v>
      </c>
      <c r="L142" s="89">
        <f>'Be'!K222</f>
        <v>0</v>
      </c>
      <c r="M142" s="90"/>
      <c r="N142" s="91">
        <f>'Be'!A217</f>
        <v>0</v>
      </c>
    </row>
    <row r="143" spans="1:14" ht="15">
      <c r="A143" s="92" t="s">
        <v>154</v>
      </c>
      <c r="B143" s="84">
        <f>'Be'!A223</f>
        <v>0</v>
      </c>
      <c r="C143" s="85">
        <f>'Be'!B223</f>
        <v>0</v>
      </c>
      <c r="D143" s="86">
        <f>'Be'!C223</f>
        <v>0</v>
      </c>
      <c r="E143" s="87">
        <f>'Be'!D223</f>
        <v>0</v>
      </c>
      <c r="F143" s="86">
        <f>'Be'!E223</f>
        <v>0</v>
      </c>
      <c r="G143" s="87">
        <f>'Be'!F223</f>
        <v>0</v>
      </c>
      <c r="H143" s="86">
        <f>'Be'!G223</f>
        <v>0</v>
      </c>
      <c r="I143" s="87">
        <f>'Be'!H223</f>
        <v>0</v>
      </c>
      <c r="J143" s="88">
        <f>'Be'!I223</f>
        <v>0</v>
      </c>
      <c r="K143" s="87">
        <f>'Be'!J223</f>
        <v>0</v>
      </c>
      <c r="L143" s="89">
        <f>'Be'!K223</f>
        <v>0</v>
      </c>
      <c r="M143" s="90"/>
      <c r="N143" s="91">
        <f>'Be'!A217</f>
        <v>0</v>
      </c>
    </row>
    <row r="144" spans="1:14" ht="15">
      <c r="A144" s="83" t="s">
        <v>155</v>
      </c>
      <c r="B144" s="84">
        <f>'Be'!A224</f>
        <v>0</v>
      </c>
      <c r="C144" s="85">
        <f>'Be'!B224</f>
        <v>0</v>
      </c>
      <c r="D144" s="86">
        <f>'Be'!C224</f>
        <v>0</v>
      </c>
      <c r="E144" s="87">
        <f>'Be'!D224</f>
        <v>0</v>
      </c>
      <c r="F144" s="86">
        <f>'Be'!E224</f>
        <v>0</v>
      </c>
      <c r="G144" s="87">
        <f>'Be'!F224</f>
        <v>0</v>
      </c>
      <c r="H144" s="86">
        <f>'Be'!G224</f>
        <v>0</v>
      </c>
      <c r="I144" s="87">
        <f>'Be'!H224</f>
        <v>0</v>
      </c>
      <c r="J144" s="88">
        <f>'Be'!I224</f>
        <v>0</v>
      </c>
      <c r="K144" s="87">
        <f>'Be'!J224</f>
        <v>0</v>
      </c>
      <c r="L144" s="89">
        <f>'Be'!K224</f>
        <v>0</v>
      </c>
      <c r="M144" s="90"/>
      <c r="N144" s="91">
        <f>'Be'!A217</f>
        <v>0</v>
      </c>
    </row>
    <row r="145" spans="1:14" ht="15">
      <c r="A145" s="92" t="s">
        <v>156</v>
      </c>
      <c r="B145" s="84">
        <f>'Be'!A229</f>
        <v>0</v>
      </c>
      <c r="C145" s="85">
        <f>'Be'!B229</f>
        <v>0</v>
      </c>
      <c r="D145" s="86">
        <f>'Be'!C229</f>
        <v>0</v>
      </c>
      <c r="E145" s="87">
        <f>'Be'!D229</f>
        <v>0</v>
      </c>
      <c r="F145" s="86">
        <f>'Be'!E229</f>
        <v>0</v>
      </c>
      <c r="G145" s="87">
        <f>'Be'!F229</f>
        <v>0</v>
      </c>
      <c r="H145" s="86">
        <f>'Be'!G229</f>
        <v>0</v>
      </c>
      <c r="I145" s="87">
        <f>'Be'!H229</f>
        <v>0</v>
      </c>
      <c r="J145" s="88">
        <f>'Be'!I229</f>
        <v>0</v>
      </c>
      <c r="K145" s="87">
        <f>'Be'!J229</f>
        <v>0</v>
      </c>
      <c r="L145" s="89">
        <f>'Be'!K229</f>
        <v>0</v>
      </c>
      <c r="M145" s="90"/>
      <c r="N145" s="91">
        <f>'Be'!A227</f>
        <v>0</v>
      </c>
    </row>
    <row r="146" spans="1:14" ht="15">
      <c r="A146" s="83" t="s">
        <v>157</v>
      </c>
      <c r="B146" s="84">
        <f>'Be'!A230</f>
        <v>0</v>
      </c>
      <c r="C146" s="85">
        <f>'Be'!B230</f>
        <v>0</v>
      </c>
      <c r="D146" s="86">
        <f>'Be'!C230</f>
        <v>0</v>
      </c>
      <c r="E146" s="87">
        <f>'Be'!D230</f>
        <v>0</v>
      </c>
      <c r="F146" s="86">
        <f>'Be'!E230</f>
        <v>0</v>
      </c>
      <c r="G146" s="87">
        <f>'Be'!F230</f>
        <v>0</v>
      </c>
      <c r="H146" s="86">
        <f>'Be'!G230</f>
        <v>0</v>
      </c>
      <c r="I146" s="87">
        <f>'Be'!H230</f>
        <v>0</v>
      </c>
      <c r="J146" s="88">
        <f>'Be'!I230</f>
        <v>0</v>
      </c>
      <c r="K146" s="87">
        <f>'Be'!J230</f>
        <v>0</v>
      </c>
      <c r="L146" s="89">
        <f>'Be'!K230</f>
        <v>0</v>
      </c>
      <c r="M146" s="90"/>
      <c r="N146" s="91">
        <f>'Be'!A227</f>
        <v>0</v>
      </c>
    </row>
    <row r="147" spans="1:14" ht="15">
      <c r="A147" s="92" t="s">
        <v>158</v>
      </c>
      <c r="B147" s="84">
        <f>'Be'!A231</f>
        <v>0</v>
      </c>
      <c r="C147" s="85">
        <f>'Be'!B231</f>
        <v>0</v>
      </c>
      <c r="D147" s="86">
        <f>'Be'!C231</f>
        <v>0</v>
      </c>
      <c r="E147" s="87">
        <f>'Be'!D231</f>
        <v>0</v>
      </c>
      <c r="F147" s="86">
        <f>'Be'!E231</f>
        <v>0</v>
      </c>
      <c r="G147" s="87">
        <f>'Be'!F231</f>
        <v>0</v>
      </c>
      <c r="H147" s="86">
        <f>'Be'!G231</f>
        <v>0</v>
      </c>
      <c r="I147" s="87">
        <f>'Be'!H231</f>
        <v>0</v>
      </c>
      <c r="J147" s="88">
        <f>'Be'!I231</f>
        <v>0</v>
      </c>
      <c r="K147" s="87">
        <f>'Be'!J231</f>
        <v>0</v>
      </c>
      <c r="L147" s="89">
        <f>'Be'!K231</f>
        <v>0</v>
      </c>
      <c r="M147" s="90"/>
      <c r="N147" s="91">
        <f>'Be'!A227</f>
        <v>0</v>
      </c>
    </row>
    <row r="148" spans="1:14" ht="15">
      <c r="A148" s="83" t="s">
        <v>159</v>
      </c>
      <c r="B148" s="84">
        <f>'Be'!A232</f>
        <v>0</v>
      </c>
      <c r="C148" s="85">
        <f>'Be'!B232</f>
        <v>0</v>
      </c>
      <c r="D148" s="86">
        <f>'Be'!C232</f>
        <v>0</v>
      </c>
      <c r="E148" s="87">
        <f>'Be'!D232</f>
        <v>0</v>
      </c>
      <c r="F148" s="86">
        <f>'Be'!E232</f>
        <v>0</v>
      </c>
      <c r="G148" s="87">
        <f>'Be'!F232</f>
        <v>0</v>
      </c>
      <c r="H148" s="86">
        <f>'Be'!G232</f>
        <v>0</v>
      </c>
      <c r="I148" s="87">
        <f>'Be'!H232</f>
        <v>0</v>
      </c>
      <c r="J148" s="88">
        <f>'Be'!I232</f>
        <v>0</v>
      </c>
      <c r="K148" s="87">
        <f>'Be'!J232</f>
        <v>0</v>
      </c>
      <c r="L148" s="89">
        <f>'Be'!K232</f>
        <v>0</v>
      </c>
      <c r="M148" s="90"/>
      <c r="N148" s="91">
        <f>'Be'!A227</f>
        <v>0</v>
      </c>
    </row>
    <row r="149" spans="1:14" ht="15">
      <c r="A149" s="92" t="s">
        <v>160</v>
      </c>
      <c r="B149" s="84">
        <f>'Be'!A233</f>
        <v>0</v>
      </c>
      <c r="C149" s="85">
        <f>'Be'!B233</f>
        <v>0</v>
      </c>
      <c r="D149" s="86">
        <f>'Be'!C233</f>
        <v>0</v>
      </c>
      <c r="E149" s="87">
        <f>'Be'!D233</f>
        <v>0</v>
      </c>
      <c r="F149" s="86">
        <f>'Be'!E233</f>
        <v>0</v>
      </c>
      <c r="G149" s="87">
        <f>'Be'!F233</f>
        <v>0</v>
      </c>
      <c r="H149" s="86">
        <f>'Be'!G233</f>
        <v>0</v>
      </c>
      <c r="I149" s="87">
        <f>'Be'!H233</f>
        <v>0</v>
      </c>
      <c r="J149" s="88">
        <f>'Be'!I233</f>
        <v>0</v>
      </c>
      <c r="K149" s="87">
        <f>'Be'!J233</f>
        <v>0</v>
      </c>
      <c r="L149" s="89">
        <f>'Be'!K233</f>
        <v>0</v>
      </c>
      <c r="M149" s="90"/>
      <c r="N149" s="91">
        <f>'Be'!A227</f>
        <v>0</v>
      </c>
    </row>
    <row r="150" spans="1:14" ht="15">
      <c r="A150" s="83" t="s">
        <v>161</v>
      </c>
      <c r="B150" s="84">
        <f>'Be'!A234</f>
        <v>0</v>
      </c>
      <c r="C150" s="85">
        <f>'Be'!B234</f>
        <v>0</v>
      </c>
      <c r="D150" s="86">
        <f>'Be'!C234</f>
        <v>0</v>
      </c>
      <c r="E150" s="87">
        <f>'Be'!D234</f>
        <v>0</v>
      </c>
      <c r="F150" s="86">
        <f>'Be'!E234</f>
        <v>0</v>
      </c>
      <c r="G150" s="87">
        <f>'Be'!F234</f>
        <v>0</v>
      </c>
      <c r="H150" s="86">
        <f>'Be'!G234</f>
        <v>0</v>
      </c>
      <c r="I150" s="87">
        <f>'Be'!H234</f>
        <v>0</v>
      </c>
      <c r="J150" s="88">
        <f>'Be'!I234</f>
        <v>0</v>
      </c>
      <c r="K150" s="87">
        <f>'Be'!J234</f>
        <v>0</v>
      </c>
      <c r="L150" s="89">
        <f>'Be'!K234</f>
        <v>0</v>
      </c>
      <c r="M150" s="90"/>
      <c r="N150" s="91">
        <f>'Be'!A227</f>
        <v>0</v>
      </c>
    </row>
    <row r="151" spans="1:14" ht="15">
      <c r="A151" s="92" t="s">
        <v>162</v>
      </c>
      <c r="B151" s="84">
        <f>'Be'!A239</f>
        <v>0</v>
      </c>
      <c r="C151" s="85">
        <f>'Be'!B239</f>
        <v>0</v>
      </c>
      <c r="D151" s="86">
        <f>'Be'!C239</f>
        <v>0</v>
      </c>
      <c r="E151" s="87">
        <f>'Be'!D239</f>
        <v>0</v>
      </c>
      <c r="F151" s="86">
        <f>'Be'!E239</f>
        <v>0</v>
      </c>
      <c r="G151" s="87">
        <f>'Be'!F239</f>
        <v>0</v>
      </c>
      <c r="H151" s="86">
        <f>'Be'!G239</f>
        <v>0</v>
      </c>
      <c r="I151" s="87">
        <f>'Be'!H239</f>
        <v>0</v>
      </c>
      <c r="J151" s="88">
        <f>'Be'!I239</f>
        <v>0</v>
      </c>
      <c r="K151" s="87">
        <f>'Be'!J239</f>
        <v>0</v>
      </c>
      <c r="L151" s="89">
        <f>'Be'!K239</f>
        <v>0</v>
      </c>
      <c r="M151" s="90"/>
      <c r="N151" s="91">
        <f>'Be'!A237</f>
        <v>0</v>
      </c>
    </row>
    <row r="152" spans="1:14" ht="15">
      <c r="A152" s="83" t="s">
        <v>163</v>
      </c>
      <c r="B152" s="84">
        <f>'Be'!A240</f>
        <v>0</v>
      </c>
      <c r="C152" s="85">
        <f>'Be'!B240</f>
        <v>0</v>
      </c>
      <c r="D152" s="86">
        <f>'Be'!C240</f>
        <v>0</v>
      </c>
      <c r="E152" s="87">
        <f>'Be'!D240</f>
        <v>0</v>
      </c>
      <c r="F152" s="86">
        <f>'Be'!E240</f>
        <v>0</v>
      </c>
      <c r="G152" s="87">
        <f>'Be'!F240</f>
        <v>0</v>
      </c>
      <c r="H152" s="86">
        <f>'Be'!G240</f>
        <v>0</v>
      </c>
      <c r="I152" s="87">
        <f>'Be'!H240</f>
        <v>0</v>
      </c>
      <c r="J152" s="88">
        <f>'Be'!I240</f>
        <v>0</v>
      </c>
      <c r="K152" s="87">
        <f>'Be'!J240</f>
        <v>0</v>
      </c>
      <c r="L152" s="89">
        <f>'Be'!K240</f>
        <v>0</v>
      </c>
      <c r="M152" s="90"/>
      <c r="N152" s="91">
        <f>'Be'!A237</f>
        <v>0</v>
      </c>
    </row>
    <row r="153" spans="1:14" ht="15">
      <c r="A153" s="92" t="s">
        <v>164</v>
      </c>
      <c r="B153" s="84">
        <f>'Be'!A241</f>
        <v>0</v>
      </c>
      <c r="C153" s="85">
        <f>'Be'!B241</f>
        <v>0</v>
      </c>
      <c r="D153" s="86">
        <f>'Be'!C241</f>
        <v>0</v>
      </c>
      <c r="E153" s="87">
        <f>'Be'!D241</f>
        <v>0</v>
      </c>
      <c r="F153" s="86">
        <f>'Be'!E241</f>
        <v>0</v>
      </c>
      <c r="G153" s="87">
        <f>'Be'!F241</f>
        <v>0</v>
      </c>
      <c r="H153" s="86">
        <f>'Be'!G241</f>
        <v>0</v>
      </c>
      <c r="I153" s="87">
        <f>'Be'!H241</f>
        <v>0</v>
      </c>
      <c r="J153" s="88">
        <f>'Be'!I241</f>
        <v>0</v>
      </c>
      <c r="K153" s="87">
        <f>'Be'!J241</f>
        <v>0</v>
      </c>
      <c r="L153" s="89">
        <f>'Be'!K241</f>
        <v>0</v>
      </c>
      <c r="M153" s="90"/>
      <c r="N153" s="91">
        <f>'Be'!A237</f>
        <v>0</v>
      </c>
    </row>
    <row r="154" spans="1:14" ht="15">
      <c r="A154" s="83" t="s">
        <v>165</v>
      </c>
      <c r="B154" s="84">
        <f>'Be'!A242</f>
        <v>0</v>
      </c>
      <c r="C154" s="85">
        <f>'Be'!B242</f>
        <v>0</v>
      </c>
      <c r="D154" s="86">
        <f>'Be'!C242</f>
        <v>0</v>
      </c>
      <c r="E154" s="87">
        <f>'Be'!D242</f>
        <v>0</v>
      </c>
      <c r="F154" s="86">
        <f>'Be'!E242</f>
        <v>0</v>
      </c>
      <c r="G154" s="87">
        <f>'Be'!F242</f>
        <v>0</v>
      </c>
      <c r="H154" s="86">
        <f>'Be'!G242</f>
        <v>0</v>
      </c>
      <c r="I154" s="87">
        <f>'Be'!H242</f>
        <v>0</v>
      </c>
      <c r="J154" s="88">
        <f>'Be'!I242</f>
        <v>0</v>
      </c>
      <c r="K154" s="87">
        <f>'Be'!J242</f>
        <v>0</v>
      </c>
      <c r="L154" s="89">
        <f>'Be'!K242</f>
        <v>0</v>
      </c>
      <c r="M154" s="90"/>
      <c r="N154" s="91">
        <f>'Be'!A237</f>
        <v>0</v>
      </c>
    </row>
    <row r="155" spans="1:14" ht="15">
      <c r="A155" s="92" t="s">
        <v>166</v>
      </c>
      <c r="B155" s="84">
        <f>'Be'!A243</f>
        <v>0</v>
      </c>
      <c r="C155" s="85">
        <f>'Be'!B243</f>
        <v>0</v>
      </c>
      <c r="D155" s="86">
        <f>'Be'!C243</f>
        <v>0</v>
      </c>
      <c r="E155" s="87">
        <f>'Be'!D243</f>
        <v>0</v>
      </c>
      <c r="F155" s="86">
        <f>'Be'!E243</f>
        <v>0</v>
      </c>
      <c r="G155" s="87">
        <f>'Be'!F243</f>
        <v>0</v>
      </c>
      <c r="H155" s="86">
        <f>'Be'!G243</f>
        <v>0</v>
      </c>
      <c r="I155" s="87">
        <f>'Be'!H243</f>
        <v>0</v>
      </c>
      <c r="J155" s="88">
        <f>'Be'!I243</f>
        <v>0</v>
      </c>
      <c r="K155" s="87">
        <f>'Be'!J243</f>
        <v>0</v>
      </c>
      <c r="L155" s="89">
        <f>'Be'!K243</f>
        <v>0</v>
      </c>
      <c r="M155" s="90"/>
      <c r="N155" s="91">
        <f>'Be'!A237</f>
        <v>0</v>
      </c>
    </row>
    <row r="156" spans="1:14" ht="15.75" thickBot="1">
      <c r="A156" s="93" t="s">
        <v>167</v>
      </c>
      <c r="B156" s="94">
        <f>'Be'!A244</f>
        <v>0</v>
      </c>
      <c r="C156" s="95">
        <f>'Be'!B244</f>
        <v>0</v>
      </c>
      <c r="D156" s="96">
        <f>'Be'!C244</f>
        <v>0</v>
      </c>
      <c r="E156" s="97">
        <f>'Be'!D244</f>
        <v>0</v>
      </c>
      <c r="F156" s="96">
        <f>'Be'!E244</f>
        <v>0</v>
      </c>
      <c r="G156" s="97">
        <f>'Be'!F244</f>
        <v>0</v>
      </c>
      <c r="H156" s="96">
        <f>'Be'!G244</f>
        <v>0</v>
      </c>
      <c r="I156" s="97">
        <f>'Be'!H244</f>
        <v>0</v>
      </c>
      <c r="J156" s="98">
        <f>'Be'!I244</f>
        <v>0</v>
      </c>
      <c r="K156" s="97">
        <f>'Be'!J244</f>
        <v>0</v>
      </c>
      <c r="L156" s="99">
        <f>'Be'!K244</f>
        <v>0</v>
      </c>
      <c r="M156" s="100"/>
      <c r="N156" s="101">
        <f>'Be'!A237</f>
        <v>0</v>
      </c>
    </row>
    <row r="157" ht="15">
      <c r="F157" s="39"/>
    </row>
    <row r="158" ht="15">
      <c r="F158" s="39"/>
    </row>
    <row r="159" ht="15">
      <c r="F159" s="39"/>
    </row>
    <row r="160" ht="15">
      <c r="F160" s="39"/>
    </row>
    <row r="161" ht="15">
      <c r="F161" s="39"/>
    </row>
  </sheetData>
  <sheetProtection/>
  <mergeCells count="1">
    <mergeCell ref="A1:N1"/>
  </mergeCells>
  <printOptions/>
  <pageMargins left="0.25" right="0.25" top="0.75" bottom="0.75" header="0.3" footer="0.3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4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5.7109375" style="0" customWidth="1"/>
    <col min="2" max="2" width="66.00390625" style="0" customWidth="1"/>
    <col min="3" max="3" width="12.421875" style="0" customWidth="1"/>
  </cols>
  <sheetData>
    <row r="1" spans="1:3" ht="15">
      <c r="A1" s="137" t="s">
        <v>180</v>
      </c>
      <c r="B1" s="137"/>
      <c r="C1" s="137"/>
    </row>
    <row r="2" spans="1:3" ht="15.75" thickBot="1">
      <c r="A2" s="102"/>
      <c r="B2" s="103" t="s">
        <v>5</v>
      </c>
      <c r="C2" s="103" t="s">
        <v>9</v>
      </c>
    </row>
    <row r="3" spans="1:3" ht="71.25" customHeight="1" thickBot="1">
      <c r="A3" s="104" t="s">
        <v>14</v>
      </c>
      <c r="B3" s="108" t="str">
        <f>'Be'!$A$57&amp;CHAR(10)&amp;'Be'!$A$59&amp;"   "&amp;'Be'!$K$59&amp;"      "&amp;'Be'!$A$60&amp;"   "&amp;'Be'!$K$60&amp;CHAR(10)&amp;'Be'!$A$61&amp;"   "&amp;'Be'!$K$61&amp;"      "&amp;'Be'!$A$62&amp;"   "&amp;'Be'!$K$62&amp;CHAR(10)&amp;'Be'!$A$63&amp;"   "&amp;'Be'!$K$63&amp;"      "&amp;'Be'!$A$64&amp;"   "&amp;'Be'!$K$64</f>
        <v>Dombóvár, Szt. Orsolya
Nyers Ramóna   721      Zemán Zóra Zoé   636
Szalay Zóra   613      Nyisztor Luca Lia   654
Szőke Hédi   627      Péter Dalma   585</v>
      </c>
      <c r="C3" s="106">
        <f>'Be'!$M$59</f>
        <v>3251</v>
      </c>
    </row>
    <row r="4" spans="1:3" ht="79.5" customHeight="1" thickBot="1">
      <c r="A4" s="107" t="s">
        <v>15</v>
      </c>
      <c r="B4" s="105" t="str">
        <f>'Be'!$A$67&amp;CHAR(10)&amp;'Be'!$A$69&amp;"   "&amp;'Be'!$K$69&amp;"      "&amp;'Be'!$A$70&amp;"   "&amp;'Be'!$K$70&amp;CHAR(10)&amp;'Be'!$A$71&amp;"   "&amp;'Be'!$K$71&amp;"      "&amp;'Be'!$A$72&amp;"   "&amp;'Be'!$K$72&amp;CHAR(10)&amp;'Be'!$A$73&amp;"   "&amp;'Be'!$K$73&amp;"      "&amp;'Be'!$A$74&amp;"   "&amp;'Be'!$K$74</f>
        <v>Szekszárd, Baka
Pataki Nikolett   522      Badacsonyi Edina   650
Bencze Petra   525      Daradics Emma   580
Dobrovolni Emma   499      Gányi Csenge   519</v>
      </c>
      <c r="C4" s="106">
        <f>'Be'!$M$69</f>
        <v>2796</v>
      </c>
    </row>
    <row r="5" spans="1:3" ht="79.5" customHeight="1" thickBot="1">
      <c r="A5" s="104" t="s">
        <v>16</v>
      </c>
      <c r="B5" s="108" t="str">
        <f>'Be'!$A$77&amp;CHAR(10)&amp;'Be'!$A$79&amp;"   "&amp;'Be'!$K$79&amp;"      "&amp;'Be'!$A$80&amp;"   "&amp;'Be'!$K$80&amp;CHAR(10)&amp;'Be'!$A$81&amp;"   "&amp;'Be'!$K$81&amp;"      "&amp;'Be'!$A$82&amp;"   "&amp;'Be'!$K$82&amp;CHAR(10)&amp;'Be'!$A$83&amp;"   "&amp;'Be'!$K$83&amp;"      "&amp;'Be'!$A$84&amp;"   "&amp;'Be'!$K$84</f>
        <v>Szekszárd, Dienes
Posta Dorottya   483      Lambert Viola   598
Barabás Liliána   473      Doszpod Anna   519
Csizmadia Hanna   564      Töttős Eszter    574</v>
      </c>
      <c r="C5" s="106">
        <f>'Be'!$M$79</f>
        <v>2738</v>
      </c>
    </row>
    <row r="6" spans="1:3" ht="79.5" customHeight="1" thickBot="1">
      <c r="A6" s="107" t="s">
        <v>17</v>
      </c>
      <c r="B6" s="108" t="str">
        <f>'Be'!$A$37&amp;CHAR(10)&amp;'Be'!$A$39&amp;"   "&amp;'Be'!$K$39&amp;"      "&amp;'Be'!$A$40&amp;"   "&amp;'Be'!$K$40&amp;CHAR(10)&amp;'Be'!$A$41&amp;"   "&amp;'Be'!$K$41&amp;"      "&amp;'Be'!$A$42&amp;"   "&amp;'Be'!$K$42&amp;CHAR(10)&amp;'Be'!$A$43&amp;"   "&amp;'Be'!$K$43&amp;"      "&amp;'Be'!$A$44&amp;"   "&amp;'Be'!$K$44</f>
        <v>Bonyhád, BÁI
Simon Boglárka   572      Csibi Patrícia   541
Fábián Noémi   458      Domokos Ditta   462
Zsók Adrienn   433      Várszegi Míra   587</v>
      </c>
      <c r="C6" s="106">
        <f>'Be'!$M$39</f>
        <v>2620</v>
      </c>
    </row>
    <row r="7" spans="1:3" ht="79.5" customHeight="1" thickBot="1">
      <c r="A7" s="104" t="s">
        <v>18</v>
      </c>
      <c r="B7" s="105" t="str">
        <f>'Be'!$A$87&amp;CHAR(10)&amp;'Be'!$A$89&amp;"   "&amp;'Be'!$K$89&amp;"      "&amp;'Be'!$A$90&amp;"   "&amp;'Be'!$K$90&amp;CHAR(10)&amp;'Be'!$A$91&amp;"   "&amp;'Be'!$K$91&amp;"      "&amp;'Be'!$A$92&amp;"   "&amp;'Be'!$K$92&amp;CHAR(10)&amp;'Be'!$A$93&amp;"   "&amp;'Be'!$K$93&amp;"      "&amp;'Be'!$A$94&amp;"   "&amp;'Be'!$K$94</f>
        <v>Várdomb-Alsónána
Csontos Zsófia   439      Bosnyák Petra   431
Kiss Kata Ramóna   728      Panghy Szonja   486
Radu Patricia   367         0</v>
      </c>
      <c r="C7" s="106">
        <f>'Be'!$M$89</f>
        <v>2451</v>
      </c>
    </row>
    <row r="8" spans="1:3" ht="79.5" customHeight="1" thickBot="1">
      <c r="A8" s="107" t="s">
        <v>19</v>
      </c>
      <c r="B8" s="108" t="str">
        <f>'Be'!$A$97&amp;CHAR(10)&amp;'Be'!$A$99&amp;"   "&amp;'Be'!$K$99&amp;"      "&amp;'Be'!$A$100&amp;"   "&amp;'Be'!$K$100&amp;CHAR(10)&amp;'Be'!$A$101&amp;"   "&amp;'Be'!$K$101&amp;"      "&amp;'Be'!$A$102&amp;"   "&amp;'Be'!$K$102&amp;CHAR(10)&amp;'Be'!$A$103&amp;"   "&amp;'Be'!$K$103&amp;"      "&amp;'Be'!$A$104&amp;"   "&amp;'Be'!$K$104</f>
        <v>Zomba
Fábián Tünde Boglárka   473      Kiss Riana Zoé   501
Kiss Kata   514      Varga Emma   449
Schumacher Stefánia   389      Kósa Zsófia   398</v>
      </c>
      <c r="C8" s="106">
        <f>'Be'!$M$99</f>
        <v>2335</v>
      </c>
    </row>
    <row r="9" spans="1:3" ht="79.5" customHeight="1" thickBot="1">
      <c r="A9" s="104" t="s">
        <v>20</v>
      </c>
      <c r="B9" s="105" t="str">
        <f>'Be'!$A$107&amp;CHAR(10)&amp;'Be'!$A$109&amp;"   "&amp;'Be'!$K$109&amp;"      "&amp;'Be'!$A$110&amp;"   "&amp;'Be'!$K$110&amp;CHAR(10)&amp;'Be'!$A$111&amp;"   "&amp;'Be'!$K$111&amp;"      "&amp;'Be'!$A$112&amp;"   "&amp;'Be'!$K$112&amp;CHAR(10)&amp;'Be'!$A$113&amp;"   "&amp;'Be'!$K$113&amp;"      "&amp;'Be'!$A$114&amp;"   "&amp;'Be'!$K$114</f>
        <v>Dunaföldvár
Berki Andrea   312      Futó Erzsébet Zsuzsanna   483
Gung Zolna   301      Juhász Nikoletta   385
Kőszegi-Kövér Anna   507      Tajti Velmira Amina   397</v>
      </c>
      <c r="C9" s="106">
        <f>'Be'!$M$109</f>
        <v>2084</v>
      </c>
    </row>
    <row r="10" spans="1:3" ht="79.5" customHeight="1" thickBot="1">
      <c r="A10" s="107" t="s">
        <v>21</v>
      </c>
      <c r="B10" s="105" t="str">
        <f>'Be'!$A$27&amp;CHAR(10)&amp;'Be'!$A$29&amp;"   "&amp;'Be'!$K$29&amp;"      "&amp;'Be'!$A$30&amp;"   "&amp;'Be'!$K$30&amp;CHAR(10)&amp;'Be'!$A$31&amp;"   "&amp;'Be'!$K$31&amp;"      "&amp;'Be'!$A$32&amp;"   "&amp;'Be'!$K$32&amp;CHAR(10)&amp;'Be'!$A$33&amp;"   "&amp;'Be'!$K$33&amp;"      "&amp;'Be'!$A$34&amp;"   "&amp;'Be'!$K$34</f>
        <v>Bonyhád, PSEG
Busa Anna Dorina   0      Dömény Kitti Katalin    0
Orsós Zsuzsanna   0      Stocker Katalin   0
Szabó Alexa   0      Unti Zita   0</v>
      </c>
      <c r="C10" s="106">
        <f>'Be'!$M$29</f>
        <v>0</v>
      </c>
    </row>
    <row r="11" spans="1:3" ht="79.5" customHeight="1" thickBot="1">
      <c r="A11" s="104" t="s">
        <v>22</v>
      </c>
      <c r="B11" s="105" t="str">
        <f>'Be'!$A$47&amp;CHAR(10)&amp;'Be'!$A$49&amp;"   "&amp;'Be'!$K$49&amp;"      "&amp;'Be'!$A$50&amp;"   "&amp;'Be'!$K$50&amp;CHAR(10)&amp;'Be'!$A$51&amp;"   "&amp;'Be'!$K$51&amp;"      "&amp;'Be'!$A$52&amp;"   "&amp;'Be'!$K$52&amp;CHAR(10)&amp;'Be'!$A$53&amp;"   "&amp;'Be'!$K$53&amp;"      "&amp;'Be'!$A$54&amp;"   "&amp;'Be'!$K$54</f>
        <v>
   0         0
   0         0
   0         0</v>
      </c>
      <c r="C11" s="106">
        <f>'Be'!$M$49</f>
        <v>0</v>
      </c>
    </row>
    <row r="12" spans="1:3" ht="79.5" customHeight="1" thickBot="1">
      <c r="A12" s="107" t="s">
        <v>23</v>
      </c>
      <c r="B12" s="108" t="str">
        <f>'Be'!$A$117&amp;CHAR(10)&amp;'Be'!$A$119&amp;"   "&amp;'Be'!$K$119&amp;"      "&amp;'Be'!$A$120&amp;"   "&amp;'Be'!$K$120&amp;CHAR(10)&amp;'Be'!$A$121&amp;"   "&amp;'Be'!$K$121&amp;"      "&amp;'Be'!$A$122&amp;"   "&amp;'Be'!$K$122&amp;CHAR(10)&amp;'Be'!$A$123&amp;"   "&amp;'Be'!$K$123&amp;"      "&amp;'Be'!$A$124&amp;"   "&amp;'Be'!$K$124</f>
        <v>Dombóvár, Szt Orsolya
Nyers Ramóna   0      Zemán Zóra Zoé   0
Szalay Zóra   0      Nyisztor Luca Lia   0
Szőke Hédi   0      Péter Dalma   0</v>
      </c>
      <c r="C12" s="106">
        <f>'Be'!$M$119</f>
        <v>0</v>
      </c>
    </row>
    <row r="13" spans="1:3" ht="79.5" customHeight="1" thickBot="1">
      <c r="A13" s="104" t="s">
        <v>24</v>
      </c>
      <c r="B13" s="109" t="str">
        <f>'Be'!$A$127&amp;CHAR(10)&amp;'Be'!$A$129&amp;"   "&amp;'Be'!$K$129&amp;"      "&amp;'Be'!$A$130&amp;"   "&amp;'Be'!$K$130&amp;CHAR(10)&amp;'Be'!$A$131&amp;"   "&amp;'Be'!$K$131&amp;"      "&amp;'Be'!$A$132&amp;"   "&amp;'Be'!$K$132&amp;CHAR(10)&amp;'Be'!$A$133&amp;"   "&amp;'Be'!$K$133&amp;"      "&amp;'Be'!$A$134&amp;"   "&amp;'Be'!$K$134</f>
        <v>
   0         0
   0         0
   0         0</v>
      </c>
      <c r="C13" s="106">
        <f>'Be'!$M$129</f>
        <v>0</v>
      </c>
    </row>
    <row r="14" spans="1:3" ht="79.5" customHeight="1" thickBot="1">
      <c r="A14" s="107" t="s">
        <v>25</v>
      </c>
      <c r="B14" s="109" t="str">
        <f>'Be'!$A$137&amp;CHAR(10)&amp;'Be'!$A$139&amp;"   "&amp;'Be'!$K$139&amp;"      "&amp;'Be'!$A$140&amp;"   "&amp;'Be'!$K$140&amp;CHAR(10)&amp;'Be'!$A$141&amp;"   "&amp;'Be'!$K$141&amp;"      "&amp;'Be'!$A$142&amp;"   "&amp;'Be'!$K$142&amp;CHAR(10)&amp;'Be'!$A$143&amp;"   "&amp;'Be'!$K$143&amp;"      "&amp;'Be'!$A$144&amp;"   "&amp;'Be'!$K$144</f>
        <v>
   0         0
   0         0
   0         0</v>
      </c>
      <c r="C14" s="106">
        <f>'Be'!$M$139</f>
        <v>0</v>
      </c>
    </row>
    <row r="15" spans="1:3" ht="79.5" customHeight="1" thickBot="1">
      <c r="A15" s="104" t="s">
        <v>26</v>
      </c>
      <c r="B15" s="109" t="str">
        <f>'Be'!$A$147&amp;CHAR(10)&amp;'Be'!$A$149&amp;"   "&amp;'Be'!$K$149&amp;"      "&amp;'Be'!$A$150&amp;"   "&amp;'Be'!$K$150&amp;CHAR(10)&amp;'Be'!$A$151&amp;"   "&amp;'Be'!$K$151&amp;"      "&amp;'Be'!$A$152&amp;"   "&amp;'Be'!$K$152&amp;CHAR(10)&amp;'Be'!$A$153&amp;"   "&amp;'Be'!$K$153&amp;"      "&amp;'Be'!$A$154&amp;"   "&amp;'Be'!$K$154</f>
        <v>
   0         0
   0         0
   0         0</v>
      </c>
      <c r="C15" s="106">
        <f>'Be'!$M$149</f>
        <v>0</v>
      </c>
    </row>
    <row r="16" spans="1:3" ht="79.5" customHeight="1" thickBot="1">
      <c r="A16" s="107" t="s">
        <v>27</v>
      </c>
      <c r="B16" s="108" t="str">
        <f>'Be'!$A$157&amp;CHAR(10)&amp;'Be'!$A$159&amp;"   "&amp;'Be'!$K$159&amp;"      "&amp;'Be'!$A$160&amp;"   "&amp;'Be'!$K$160&amp;CHAR(10)&amp;'Be'!$A$161&amp;"   "&amp;'Be'!$K$161&amp;"      "&amp;'Be'!$A$162&amp;"   "&amp;'Be'!$K$162&amp;CHAR(10)&amp;'Be'!$A$163&amp;"   "&amp;'Be'!$K$163&amp;"      "&amp;'Be'!$A$164&amp;"   "&amp;'Be'!$K$164</f>
        <v>
   0         0
   0         0
   0         0</v>
      </c>
      <c r="C16" s="106">
        <f>'Be'!$M$159</f>
        <v>0</v>
      </c>
    </row>
    <row r="17" spans="1:3" ht="79.5" customHeight="1" thickBot="1">
      <c r="A17" s="104" t="s">
        <v>28</v>
      </c>
      <c r="B17" s="109" t="str">
        <f>'Be'!$A$167&amp;CHAR(10)&amp;'Be'!$A$169&amp;"   "&amp;'Be'!$K$169&amp;"      "&amp;'Be'!$A$170&amp;"   "&amp;'Be'!$K$170&amp;CHAR(10)&amp;'Be'!$A$171&amp;"   "&amp;'Be'!$K$171&amp;"      "&amp;'Be'!$A$172&amp;"   "&amp;'Be'!$K$172&amp;CHAR(10)&amp;'Be'!$A$173&amp;"   "&amp;'Be'!$K$173&amp;"      "&amp;'Be'!$A$174&amp;"   "&amp;'Be'!$K$174</f>
        <v>
   0         0
   0         0
   0         0</v>
      </c>
      <c r="C17" s="106">
        <f>'Be'!$M$169</f>
        <v>0</v>
      </c>
    </row>
    <row r="18" spans="1:3" ht="79.5" customHeight="1" thickBot="1">
      <c r="A18" s="107" t="s">
        <v>29</v>
      </c>
      <c r="B18" s="108" t="str">
        <f>'Be'!$A$177&amp;CHAR(10)&amp;'Be'!$A$179&amp;"   "&amp;'Be'!$K$179&amp;"      "&amp;'Be'!$A$180&amp;"   "&amp;'Be'!$K$180&amp;CHAR(10)&amp;'Be'!$A$181&amp;"   "&amp;'Be'!$K$181&amp;"      "&amp;'Be'!$A$182&amp;"   "&amp;'Be'!$K$182&amp;CHAR(10)&amp;'Be'!$A$183&amp;"   "&amp;'Be'!$K$183&amp;"      "&amp;'Be'!$A$184&amp;"   "&amp;'Be'!$K$184</f>
        <v>
   0         0
   0         0
   0         0</v>
      </c>
      <c r="C18" s="106">
        <f>'Be'!$M$179</f>
        <v>0</v>
      </c>
    </row>
    <row r="19" spans="1:3" ht="79.5" customHeight="1" thickBot="1">
      <c r="A19" s="104" t="s">
        <v>30</v>
      </c>
      <c r="B19" s="109" t="str">
        <f>'Be'!$A$187&amp;CHAR(10)&amp;'Be'!$A$189&amp;"   "&amp;'Be'!$K$189&amp;"      "&amp;'Be'!$A$190&amp;"   "&amp;'Be'!$K$190&amp;CHAR(10)&amp;'Be'!$A$191&amp;"   "&amp;'Be'!$K$191&amp;"      "&amp;'Be'!$A$192&amp;"   "&amp;'Be'!$K$192&amp;CHAR(10)&amp;'Be'!$A$193&amp;"   "&amp;'Be'!$K$193&amp;"      "&amp;'Be'!$A$194&amp;"   "&amp;'Be'!$K$194</f>
        <v>
   0         0
   0         0
   0         0</v>
      </c>
      <c r="C19" s="106">
        <f>'Be'!$M$189</f>
        <v>0</v>
      </c>
    </row>
    <row r="20" spans="1:3" ht="79.5" customHeight="1" thickBot="1">
      <c r="A20" s="107" t="s">
        <v>31</v>
      </c>
      <c r="B20" s="108" t="str">
        <f>'Be'!$A$197&amp;CHAR(10)&amp;'Be'!$A$199&amp;"   "&amp;'Be'!$K$199&amp;"      "&amp;'Be'!$A$200&amp;"   "&amp;'Be'!$K$200&amp;CHAR(10)&amp;'Be'!$A$201&amp;"   "&amp;'Be'!$K$201&amp;"      "&amp;'Be'!$A$202&amp;"   "&amp;'Be'!$K$202&amp;CHAR(10)&amp;'Be'!$A$203&amp;"   "&amp;'Be'!$K$203&amp;"      "&amp;'Be'!$A$204&amp;"   "&amp;'Be'!$K$204</f>
        <v>
   0         0
   0         0
   0         0</v>
      </c>
      <c r="C20" s="106">
        <f>'Be'!$M$199</f>
        <v>0</v>
      </c>
    </row>
    <row r="21" spans="1:3" ht="79.5" customHeight="1" thickBot="1">
      <c r="A21" s="104" t="s">
        <v>32</v>
      </c>
      <c r="B21" s="109" t="str">
        <f>'Be'!$A$207&amp;CHAR(10)&amp;'Be'!$A$209&amp;"   "&amp;'Be'!$K$209&amp;"      "&amp;'Be'!$A$210&amp;"   "&amp;'Be'!$K$210&amp;CHAR(10)&amp;'Be'!$A$211&amp;"   "&amp;'Be'!$K$211&amp;"      "&amp;'Be'!$A$212&amp;"   "&amp;'Be'!$K$212&amp;CHAR(10)&amp;'Be'!$A$213&amp;"   "&amp;'Be'!$K$213&amp;"      "&amp;'Be'!$A$214&amp;"   "&amp;'Be'!$K$214</f>
        <v>
   0         0
   0         0
   0         0</v>
      </c>
      <c r="C21" s="106">
        <f>'Be'!$M$209</f>
        <v>0</v>
      </c>
    </row>
    <row r="22" spans="1:3" ht="79.5" customHeight="1" thickBot="1">
      <c r="A22" s="107" t="s">
        <v>33</v>
      </c>
      <c r="B22" s="108" t="str">
        <f>'Be'!$A$217&amp;CHAR(10)&amp;'Be'!$A$219&amp;"   "&amp;'Be'!$K$219&amp;"      "&amp;'Be'!$A$220&amp;"   "&amp;'Be'!$K$220&amp;CHAR(10)&amp;'Be'!$A$221&amp;"   "&amp;'Be'!$K$221&amp;"      "&amp;'Be'!$A$222&amp;"   "&amp;'Be'!$K$222&amp;CHAR(10)&amp;'Be'!$A$223&amp;"   "&amp;'Be'!$K$223&amp;"      "&amp;'Be'!$A$224&amp;"   "&amp;'Be'!$K$224</f>
        <v>
   0         0
   0         0
   0         0</v>
      </c>
      <c r="C22" s="106">
        <f>'Be'!$M$219</f>
        <v>0</v>
      </c>
    </row>
    <row r="23" spans="1:3" ht="79.5" customHeight="1" thickBot="1">
      <c r="A23" s="104" t="s">
        <v>34</v>
      </c>
      <c r="B23" s="109" t="str">
        <f>'Be'!$A$227&amp;CHAR(10)&amp;'Be'!$A$229&amp;"   "&amp;'Be'!$K$229&amp;"      "&amp;'Be'!$A$230&amp;"   "&amp;'Be'!$K$230&amp;CHAR(10)&amp;'Be'!$A$231&amp;"   "&amp;'Be'!$K$231&amp;"      "&amp;'Be'!$A$232&amp;"   "&amp;'Be'!$K$232&amp;CHAR(10)&amp;'Be'!$A$233&amp;"   "&amp;'Be'!$K$233&amp;"      "&amp;'Be'!$A$234&amp;"   "&amp;'Be'!$K$234</f>
        <v>
   0         0
   0         0
   0         0</v>
      </c>
      <c r="C23" s="106">
        <f>'Be'!$M$229</f>
        <v>0</v>
      </c>
    </row>
    <row r="24" spans="1:3" ht="79.5" customHeight="1" thickBot="1">
      <c r="A24" s="107" t="s">
        <v>35</v>
      </c>
      <c r="B24" s="108" t="str">
        <f>'Be'!$A$237&amp;CHAR(10)&amp;'Be'!$A$239&amp;"   "&amp;'Be'!$K$239&amp;"      "&amp;'Be'!$A$240&amp;"   "&amp;'Be'!$K$240&amp;CHAR(10)&amp;'Be'!$A$241&amp;"   "&amp;'Be'!$K$241&amp;"      "&amp;'Be'!$A$242&amp;"   "&amp;'Be'!$K$242&amp;CHAR(10)&amp;'Be'!$A$243&amp;"   "&amp;'Be'!$K$243&amp;"      "&amp;'Be'!$A$244&amp;"   "&amp;'Be'!$K$244</f>
        <v>
   0         0
   0         0
   0         0</v>
      </c>
      <c r="C24" s="106">
        <f>'Be'!$M$239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Kártyás József</cp:lastModifiedBy>
  <cp:lastPrinted>2019-05-08T10:38:22Z</cp:lastPrinted>
  <dcterms:created xsi:type="dcterms:W3CDTF">2016-03-25T16:10:58Z</dcterms:created>
  <dcterms:modified xsi:type="dcterms:W3CDTF">2019-05-08T18:20:40Z</dcterms:modified>
  <cp:category/>
  <cp:version/>
  <cp:contentType/>
  <cp:contentStatus/>
</cp:coreProperties>
</file>